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18" activeTab="22"/>
  </bookViews>
  <sheets>
    <sheet name="Előlap" sheetId="23" r:id="rId1"/>
    <sheet name="1.1.sz.mell." sheetId="1" r:id="rId2"/>
    <sheet name="1.2.sz.mell." sheetId="2" r:id="rId3"/>
    <sheet name="1.3.sz.mell." sheetId="3" r:id="rId4"/>
    <sheet name="1.4.sz.mell." sheetId="4" r:id="rId5"/>
    <sheet name="2.1.sz.mell  " sheetId="5" r:id="rId6"/>
    <sheet name="2.2.sz.mell  " sheetId="6" r:id="rId7"/>
    <sheet name="6.sz.mell." sheetId="7" r:id="rId8"/>
    <sheet name="7.sz.mell." sheetId="8" r:id="rId9"/>
    <sheet name="9.1. sz. mell ÖNK" sheetId="9" r:id="rId10"/>
    <sheet name="9.1.1. sz. mell ÖNK" sheetId="10" r:id="rId11"/>
    <sheet name="9.2. sz. mell HIV" sheetId="11" r:id="rId12"/>
    <sheet name="9.2.1. sz. mell HIV" sheetId="12" r:id="rId13"/>
    <sheet name="9.2.3. sz. mell HIV" sheetId="13" r:id="rId14"/>
    <sheet name="9.3. sz. mell GAM" sheetId="14" r:id="rId15"/>
    <sheet name="9.3.1. sz. mell GAM" sheetId="15" r:id="rId16"/>
    <sheet name="9.4. sz. mell ILMKS" sheetId="16" r:id="rId17"/>
    <sheet name="9.4.1. sz. mell ILMKS" sheetId="17" r:id="rId18"/>
    <sheet name="9.4.2. sz. mell ILMKS" sheetId="18" r:id="rId19"/>
    <sheet name="9.5. sz. mell OVI" sheetId="19" r:id="rId20"/>
    <sheet name="9.5.1. sz. mell OVI" sheetId="20" r:id="rId21"/>
    <sheet name="9.6. sz. mell CSSK" sheetId="21" r:id="rId22"/>
    <sheet name="9.6.1. sz. mell CSSK" sheetId="22" r:id="rId23"/>
  </sheets>
  <externalReferences>
    <externalReference r:id="rId24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3">'1.3.sz.mell.'!$1:$1</definedName>
    <definedName name="_xlnm.Print_Titles" localSheetId="4">'1.4.sz.mell.'!$1:$1</definedName>
    <definedName name="_xlnm.Print_Titles" localSheetId="9">'9.1. sz. mell ÖNK'!$1:$2</definedName>
    <definedName name="_xlnm.Print_Titles" localSheetId="10">'9.1.1. sz. mell ÖNK'!$1:$2</definedName>
    <definedName name="_xlnm.Print_Titles" localSheetId="11">'9.2. sz. mell HIV'!$1:$2</definedName>
    <definedName name="_xlnm.Print_Titles" localSheetId="12">'9.2.1. sz. mell HIV'!$2:$7</definedName>
    <definedName name="_xlnm.Print_Titles" localSheetId="13">'9.2.3. sz. mell HIV'!$2:$7</definedName>
    <definedName name="_xlnm.Print_Titles" localSheetId="14">'9.3. sz. mell GAM'!$2:$7</definedName>
    <definedName name="_xlnm.Print_Titles" localSheetId="15">'9.3.1. sz. mell GAM'!$2:$7</definedName>
    <definedName name="_xlnm.Print_Titles" localSheetId="16">'9.4. sz. mell ILMKS'!$2:$7</definedName>
    <definedName name="_xlnm.Print_Titles" localSheetId="17">'9.4.1. sz. mell ILMKS'!$2:$7</definedName>
    <definedName name="_xlnm.Print_Titles" localSheetId="18">'9.4.2. sz. mell ILMKS'!$2:$7</definedName>
    <definedName name="_xlnm.Print_Titles" localSheetId="19">'9.5. sz. mell OVI'!$2:$7</definedName>
    <definedName name="_xlnm.Print_Titles" localSheetId="20">'9.5.1. sz. mell OVI'!$2:$7</definedName>
    <definedName name="_xlnm.Print_Titles" localSheetId="21">'9.6. sz. mell CSSK'!$2:$7</definedName>
    <definedName name="_xlnm.Print_Titles" localSheetId="22">'9.6.1. sz. mell CSSK'!$2:$7</definedName>
    <definedName name="_xlnm.Print_Area" localSheetId="1">'1.1.sz.mell.'!$A$1:$C$160</definedName>
    <definedName name="_xlnm.Print_Area" localSheetId="2">'1.2.sz.mell.'!$A$1:$C$160</definedName>
    <definedName name="_xlnm.Print_Area" localSheetId="3">'1.3.sz.mell.'!$A$1:$C$160</definedName>
    <definedName name="_xlnm.Print_Area" localSheetId="4">'1.4.sz.mell.'!$A$1:$C$160</definedName>
    <definedName name="_xlnm.Print_Area" localSheetId="5">'2.1.sz.mell  '!$A$1:$E$33</definedName>
    <definedName name="_xlnm.Print_Area" localSheetId="6">'2.2.sz.mell  '!$A$1:$E$34</definedName>
    <definedName name="_xlnm.Print_Area" localSheetId="9">'9.1. sz. mell ÖNK'!$A$1:$C$160</definedName>
    <definedName name="_xlnm.Print_Area" localSheetId="10">'9.1.1. sz. mell ÖNK'!$A$1:$C$160</definedName>
  </definedNames>
  <calcPr calcId="125725"/>
</workbook>
</file>

<file path=xl/calcChain.xml><?xml version="1.0" encoding="utf-8"?>
<calcChain xmlns="http://schemas.openxmlformats.org/spreadsheetml/2006/main">
  <c r="C160" i="3"/>
  <c r="C31" i="22"/>
  <c r="C27"/>
  <c r="C21"/>
  <c r="C9"/>
  <c r="C37" s="1"/>
  <c r="C31" i="21"/>
  <c r="C27"/>
  <c r="C21"/>
  <c r="C9"/>
  <c r="C37" s="1"/>
  <c r="C31" i="20"/>
  <c r="C27"/>
  <c r="C21"/>
  <c r="C9"/>
  <c r="C37" s="1"/>
  <c r="C31" i="19"/>
  <c r="C27"/>
  <c r="C21"/>
  <c r="C9"/>
  <c r="C37" s="1"/>
  <c r="C61" i="14"/>
  <c r="C60"/>
  <c r="C61" i="11"/>
  <c r="E25" i="10"/>
  <c r="F22"/>
  <c r="E20"/>
  <c r="E24" s="1"/>
  <c r="E26" s="1"/>
  <c r="C160" i="9"/>
  <c r="C159"/>
  <c r="E11"/>
  <c r="F12" i="8"/>
  <c r="F11"/>
  <c r="F10"/>
  <c r="F9"/>
  <c r="F8"/>
  <c r="F7"/>
  <c r="F6"/>
  <c r="F4"/>
  <c r="E4"/>
  <c r="D4"/>
  <c r="F4" i="7"/>
  <c r="E4"/>
  <c r="D4"/>
  <c r="H13" i="5"/>
  <c r="C80" i="4"/>
  <c r="C76"/>
  <c r="C73"/>
  <c r="C68"/>
  <c r="C64"/>
  <c r="C87" s="1"/>
  <c r="C58"/>
  <c r="C53"/>
  <c r="C47"/>
  <c r="C35"/>
  <c r="C27"/>
  <c r="C20"/>
  <c r="C13"/>
  <c r="C6"/>
  <c r="C63" s="1"/>
  <c r="C4"/>
  <c r="F13" i="8" l="1"/>
  <c r="C160" i="4"/>
  <c r="C160" i="1"/>
  <c r="C159" i="4"/>
  <c r="C88"/>
  <c r="C159" i="3"/>
  <c r="C160" i="2"/>
  <c r="F157" i="10" l="1"/>
  <c r="C159" i="2"/>
  <c r="E109" i="9"/>
  <c r="C159" i="1"/>
</calcChain>
</file>

<file path=xl/sharedStrings.xml><?xml version="1.0" encoding="utf-8"?>
<sst xmlns="http://schemas.openxmlformats.org/spreadsheetml/2006/main" count="3524" uniqueCount="554">
  <si>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</si>
  <si>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</si>
  <si>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</si>
  <si>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</si>
  <si>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</si>
  <si>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</si>
  <si>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</si>
  <si>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</si>
  <si>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</si>
  <si>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</si>
  <si>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</si>
  <si>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</si>
  <si>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</si>
  <si>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</si>
  <si>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</si>
  <si>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</si>
  <si>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</si>
  <si>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</si>
  <si>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</si>
  <si>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</si>
  <si>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</si>
  <si>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</si>
  <si>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</si>
  <si>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</si>
  <si>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</si>
  <si>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</si>
  <si>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</si>
  <si>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</si>
  <si>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</si>
  <si>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</si>
  <si>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</si>
  <si>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</si>
  <si>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</si>
  <si>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</si>
  <si>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</si>
  <si>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</si>
  <si>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</si>
  <si>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</si>
  <si>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</si>
  <si>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</si>
  <si>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</si>
  <si>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</si>
  <si>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</si>
  <si>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</si>
  <si>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</si>
  <si>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</si>
  <si>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</si>
  <si>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</si>
  <si>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</si>
  <si>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</si>
  <si>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</si>
  <si>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</si>
  <si>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</si>
  <si>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</si>
  <si>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</si>
  <si>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</si>
  <si>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Iparűzési adó</t>
  </si>
  <si>
    <t>4.4.</t>
  </si>
  <si>
    <t>Talajterhelési díj</t>
  </si>
  <si>
    <t>4.5.</t>
  </si>
  <si>
    <t>Gépjárműadó</t>
  </si>
  <si>
    <t>4.6.</t>
  </si>
  <si>
    <t>Egyéb áruhasználati és szolgáltatási adók</t>
  </si>
  <si>
    <t>4.7.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</si>
  <si>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</si>
  <si>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</si>
  <si>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</si>
  <si>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</si>
  <si>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</si>
  <si>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</si>
  <si>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</si>
  <si>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</si>
  <si>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</si>
  <si>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</si>
  <si>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</si>
  <si>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</si>
  <si>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</si>
  <si>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</si>
  <si>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</si>
  <si>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</si>
  <si>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</si>
  <si>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</si>
  <si>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</si>
  <si>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</si>
  <si>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</si>
  <si>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</si>
  <si>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</si>
  <si>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</si>
  <si>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</si>
  <si>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</si>
  <si>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</si>
  <si>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</si>
  <si>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</si>
  <si>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</si>
  <si>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</si>
  <si>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</si>
  <si>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</si>
  <si>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</si>
  <si>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</si>
  <si>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</si>
  <si>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</si>
  <si>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</si>
  <si>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</si>
  <si>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</si>
  <si>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</si>
  <si>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</si>
  <si>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</si>
  <si>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</si>
  <si>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</si>
  <si>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</si>
  <si>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</si>
  <si>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</si>
  <si>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</si>
  <si>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</si>
  <si>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</si>
  <si>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</si>
  <si>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</si>
  <si>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</si>
  <si>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</si>
  <si>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</si>
  <si>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</si>
  <si>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</si>
  <si>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</si>
  <si>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</si>
  <si>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</si>
  <si>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</si>
  <si>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</si>
  <si>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</si>
  <si>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</si>
  <si>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</si>
  <si>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</si>
  <si>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</si>
  <si>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</si>
  <si>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</si>
  <si>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</si>
  <si>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</si>
  <si>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</si>
  <si>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</si>
  <si>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</si>
  <si>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</si>
  <si>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</si>
  <si>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</si>
  <si>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</si>
  <si>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</si>
  <si>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</si>
  <si>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</si>
  <si>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</si>
  <si>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</si>
  <si>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</si>
  <si>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</si>
  <si>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</si>
  <si>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</si>
  <si>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</si>
  <si>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</si>
  <si>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</si>
  <si>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</si>
  <si>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</si>
  <si>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</si>
  <si>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</si>
  <si>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</si>
  <si>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</si>
  <si>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</si>
  <si>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</si>
  <si>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</si>
  <si>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</si>
  <si>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</si>
  <si>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</si>
  <si>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</si>
  <si>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</si>
  <si>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</si>
  <si>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</si>
  <si>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</si>
  <si>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</si>
  <si>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</si>
  <si>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</si>
  <si>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</si>
  <si>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</si>
  <si>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</si>
  <si>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</si>
  <si>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</si>
  <si>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</si>
  <si>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</si>
  <si>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</si>
  <si>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</si>
  <si>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</si>
  <si>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</si>
  <si>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</si>
  <si>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</si>
  <si>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</si>
  <si>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</si>
  <si>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</si>
  <si>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</si>
  <si>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</si>
  <si>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</si>
  <si>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</si>
  <si>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</si>
  <si>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</si>
  <si>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</si>
  <si>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</si>
  <si>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</si>
  <si>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</si>
  <si>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</si>
  <si>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</si>
  <si>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</si>
  <si>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</si>
  <si>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</si>
  <si>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</si>
  <si>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</si>
  <si>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</si>
  <si>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</si>
  <si>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</si>
  <si>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</si>
  <si>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</si>
  <si>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</si>
  <si>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</si>
  <si>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</si>
  <si>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</si>
  <si>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</si>
  <si>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</si>
  <si>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</si>
  <si>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</si>
  <si>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</si>
  <si>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</si>
  <si>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</si>
  <si>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</si>
  <si>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</si>
  <si>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</si>
  <si>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</si>
  <si>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</si>
  <si>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</si>
  <si>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</si>
  <si>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</si>
  <si>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</si>
  <si>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</si>
  <si>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</si>
  <si>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</si>
  <si>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</si>
  <si>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</si>
  <si>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</si>
  <si>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</si>
  <si>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</si>
  <si>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</si>
  <si>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</si>
  <si>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</si>
  <si>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</si>
  <si>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</si>
  <si>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</si>
  <si>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</si>
  <si>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</si>
  <si>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</si>
  <si>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</si>
  <si>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</si>
  <si>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</si>
  <si>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</si>
  <si>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</si>
  <si>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</si>
  <si>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</si>
  <si>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</si>
  <si>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</si>
  <si>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</si>
  <si>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</si>
  <si>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</si>
  <si>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</si>
  <si>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</si>
  <si>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</si>
  <si>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</si>
  <si>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</si>
  <si>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</si>
  <si>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</si>
  <si>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</si>
  <si>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Finanszírozási bevételek, kiadások egyenlege (finanszírozási bevételek 17. sor - finanszírozási kiadások 10. sor)  (+/-)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</si>
  <si>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</si>
  <si>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</si>
  <si>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</si>
  <si>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</si>
  <si>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</si>
  <si>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</si>
  <si>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</si>
  <si>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</si>
  <si>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</si>
  <si>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</si>
  <si>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</si>
  <si>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</si>
  <si>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</si>
  <si>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</si>
  <si>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</si>
  <si>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</si>
  <si>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</si>
  <si>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</si>
  <si>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</si>
  <si>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</si>
  <si>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</si>
  <si>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</si>
  <si>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</si>
  <si>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</si>
  <si>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</si>
  <si>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</si>
  <si>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</si>
  <si>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</si>
  <si>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</si>
  <si>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</si>
  <si>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</si>
  <si>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</si>
  <si>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</si>
  <si>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</si>
  <si>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</si>
  <si>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</si>
  <si>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</si>
  <si>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</si>
  <si>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</si>
  <si>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</si>
  <si>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</si>
  <si>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</si>
  <si>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</si>
  <si>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</si>
  <si>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</si>
  <si>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</si>
  <si>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</si>
  <si>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</si>
  <si>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</si>
  <si>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</si>
  <si>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</si>
  <si>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</si>
  <si>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</si>
  <si>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</si>
  <si>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</si>
  <si>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</si>
  <si>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</si>
  <si>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</si>
  <si>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</si>
  <si>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</si>
  <si>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</si>
  <si>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</si>
  <si>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</si>
  <si>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</si>
  <si>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</si>
  <si>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</si>
  <si>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</si>
  <si>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</si>
  <si>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</si>
  <si>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</si>
  <si>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</si>
  <si>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</si>
  <si>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</si>
  <si>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</si>
  <si>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</si>
  <si>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</si>
  <si>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</si>
  <si>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</si>
  <si>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</si>
  <si>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</si>
  <si>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</si>
  <si>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</si>
  <si>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</si>
  <si>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</si>
  <si>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</si>
  <si>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</si>
  <si>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</si>
  <si>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</si>
  <si>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Beruházási (felhalmozási) kiadások előirányzata beruházásonként</t>
  </si>
  <si>
    <t xml:space="preserve"> Ezer forintban !</t>
  </si>
  <si>
    <t>Beruházás  megnevezése</t>
  </si>
  <si>
    <t>Teljes költség</t>
  </si>
  <si>
    <t>Kivitelezés kezdési és befejezési éve</t>
  </si>
  <si>
    <t>E</t>
  </si>
  <si>
    <t>F=(B-D-E)</t>
  </si>
  <si>
    <t>Nagyértékű gépek beszerzése közmunka</t>
  </si>
  <si>
    <t>2017</t>
  </si>
  <si>
    <t>Ingatlan vásárlás</t>
  </si>
  <si>
    <t>Ibrányi 2085/1 hrsz</t>
  </si>
  <si>
    <t>Ibrányi 1555 hrsz</t>
  </si>
  <si>
    <t>Ibrányi 1122/1 és 1122/2 hrsz</t>
  </si>
  <si>
    <t>Ibrányi 0127/9 hrsz</t>
  </si>
  <si>
    <t>Ibrányi 1325/3 hrsz</t>
  </si>
  <si>
    <t>Ibrányi 0127/30 hrsz</t>
  </si>
  <si>
    <t>Ibrányi 1326/4/A/1 hrsz</t>
  </si>
  <si>
    <t>Ibrányi 2784 hrsz</t>
  </si>
  <si>
    <t>Ibrányi 2162 hrsz</t>
  </si>
  <si>
    <t>Ibrányi 193/1 hrsz</t>
  </si>
  <si>
    <t>Ibrányi 2071 hrsz</t>
  </si>
  <si>
    <t>Ibrányi 273/8 hrsz</t>
  </si>
  <si>
    <t>Ibrányi 2074/2 hrsz</t>
  </si>
  <si>
    <t>Ibrányi 0282/7 hrsz</t>
  </si>
  <si>
    <t>Ibrányi 1073 hrsz</t>
  </si>
  <si>
    <t>Ibrányi 720/1 hrsz</t>
  </si>
  <si>
    <t>Ibrányi 0127/21 és 0127/24 hrsz</t>
  </si>
  <si>
    <t>Ibrányi 013/6 hrsz</t>
  </si>
  <si>
    <t>Ibrányi 0276/31 hrsz</t>
  </si>
  <si>
    <t>Ibrányi 972/1 hrsz</t>
  </si>
  <si>
    <t>Ibrányi 2654</t>
  </si>
  <si>
    <t>Ibrányi 1333-1339 hrsz részingatlan</t>
  </si>
  <si>
    <t>Egyéb ingatlan vásárlás</t>
  </si>
  <si>
    <t>Gyalogos átkelőhely létesítés általános iskolánál</t>
  </si>
  <si>
    <t>Tervek készítése</t>
  </si>
  <si>
    <t>Vizesblokk kialakítása sportpályán</t>
  </si>
  <si>
    <t>Pályázatban nagyétrékű eszközök beszerzése</t>
  </si>
  <si>
    <t>Fűtési rendszer kialakítása fóliasátor</t>
  </si>
  <si>
    <t>Kertváros járdaépítés folytatása</t>
  </si>
  <si>
    <t>Uszodánál kutak eltömedékelése</t>
  </si>
  <si>
    <t>TOP-os pályázatokban megvalósuló beruházás</t>
  </si>
  <si>
    <t>ÖSSZESEN:</t>
  </si>
  <si>
    <t>Felújítási kiadások előirányzata felújításonként</t>
  </si>
  <si>
    <t>Felújítás  megnevezése</t>
  </si>
  <si>
    <t>Tiszapart helyreállítási munkák végzése</t>
  </si>
  <si>
    <t>Egyéb felújítások</t>
  </si>
  <si>
    <t>Ibrány Város Önkormányzata</t>
  </si>
  <si>
    <t>01</t>
  </si>
  <si>
    <t>Feladat megnevezése</t>
  </si>
  <si>
    <t>Összes bevétel, kiadás</t>
  </si>
  <si>
    <t>Száma</t>
  </si>
  <si>
    <t>Kiemelt előirányzat, előirányzat megnevezése</t>
  </si>
  <si>
    <t>Előirányzat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</si>
  <si>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</si>
  <si>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</si>
  <si>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</si>
  <si>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</si>
  <si>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</si>
  <si>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</si>
  <si>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</si>
  <si>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</si>
  <si>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</si>
  <si>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</si>
  <si>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</si>
  <si>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</si>
  <si>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</si>
  <si>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</si>
  <si>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</si>
  <si>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</si>
  <si>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</si>
  <si>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</si>
  <si>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Éves tervezett létszám előirányzat (fő)</t>
  </si>
  <si>
    <t>Közfoglalkoztatottak létszáma (fő)</t>
  </si>
  <si>
    <t>Kötelező feladatok bevételei, kiadása</t>
  </si>
  <si>
    <t xml:space="preserve">mezőőrök </t>
  </si>
  <si>
    <t>bözsi</t>
  </si>
  <si>
    <t>gyerekház</t>
  </si>
  <si>
    <t>közmunka</t>
  </si>
  <si>
    <t>iskola eü</t>
  </si>
  <si>
    <t>Kult.pótlék</t>
  </si>
  <si>
    <t>szoc. Ágazat</t>
  </si>
  <si>
    <t>bérkomp</t>
  </si>
  <si>
    <t>hiány</t>
  </si>
  <si>
    <t>mezőőri</t>
  </si>
  <si>
    <t>jövedéki</t>
  </si>
  <si>
    <t>kommunális</t>
  </si>
  <si>
    <t>bírság</t>
  </si>
  <si>
    <t>pótlék</t>
  </si>
  <si>
    <t>mintagazd</t>
  </si>
  <si>
    <t>lakbér</t>
  </si>
  <si>
    <t>szolgáltatás</t>
  </si>
  <si>
    <t>bérleti díj</t>
  </si>
  <si>
    <t>busz</t>
  </si>
  <si>
    <t>vagyonkezelői díj</t>
  </si>
  <si>
    <t>iskola</t>
  </si>
  <si>
    <t>rendőrség</t>
  </si>
  <si>
    <t>roma</t>
  </si>
  <si>
    <t>cssk</t>
  </si>
  <si>
    <t>IN</t>
  </si>
  <si>
    <t>kistérsé</t>
  </si>
  <si>
    <t>tűzoltóság</t>
  </si>
  <si>
    <t>ny</t>
  </si>
  <si>
    <t>Alapítvány</t>
  </si>
  <si>
    <t>polgár</t>
  </si>
  <si>
    <t>pm</t>
  </si>
  <si>
    <t>kt</t>
  </si>
  <si>
    <t>sport</t>
  </si>
  <si>
    <t>Költségvetési szerv megnevezése</t>
  </si>
  <si>
    <t>Ibrányi Polgármesteri Hivatal</t>
  </si>
  <si>
    <t>02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</si>
  <si>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</si>
  <si>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</si>
  <si>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</si>
  <si>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</si>
  <si>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</si>
  <si>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</si>
  <si>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</si>
  <si>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 xml:space="preserve">  2.3-ból EU támogatás</t>
  </si>
  <si>
    <t>Felhalmozási célú támogatások államháztartáson belülről (4.1.+…+4.3.)</t>
  </si>
  <si>
    <t>Egyéb felhalmozási célú támogatások bevételei államháztartáson belülről</t>
  </si>
  <si>
    <t xml:space="preserve">  4.3.-ból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</si>
  <si>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</si>
  <si>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</si>
  <si>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</si>
  <si>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</si>
  <si>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</si>
  <si>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</si>
  <si>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</si>
  <si>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</si>
  <si>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</si>
  <si>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</si>
  <si>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</si>
  <si>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</si>
  <si>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</si>
  <si>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</si>
  <si>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</si>
  <si>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</si>
  <si>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</si>
  <si>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Államigazgatási feladatok bevételei, kiadásai</t>
  </si>
  <si>
    <t>03</t>
  </si>
  <si>
    <t>Gazdasági Műszaki Ellátó és Szolgáltató Szervezet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</si>
  <si>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</si>
  <si>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</si>
  <si>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</si>
  <si>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</si>
  <si>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Ibrányi László Művelődési Központ, Könyvtár és Sportcentrum</t>
  </si>
  <si>
    <t>04</t>
  </si>
  <si>
    <t>Önként vállalt feladatok bevételei, kiadásai</t>
  </si>
  <si>
    <t>Ibrány Városi Óvoda</t>
  </si>
  <si>
    <t>05</t>
  </si>
  <si>
    <t>Ezer forintban !</t>
  </si>
  <si>
    <t>Ibrány Város és Térsége Gyermekjóléti Szolgálat és Családsegítő Szolgálat</t>
  </si>
  <si>
    <t>06</t>
  </si>
  <si>
    <t>Ibrány Város Önkormányzata és költségvetési szervei</t>
  </si>
  <si>
    <t>2017. évi 
összesített költségvetése</t>
  </si>
  <si>
    <t>Ibrány Város Önkormányzata 2017. évi költségvetéséről és a költségvetés vitelének szabályairól szóló 6/2017. (III. 13.) számú önkormányzati rendelet 1.1. számú melléklete</t>
  </si>
  <si>
    <t>Ibrány Város Önkormányzata 2017. évi költségvetéséről és a költségvetés vitelének szabályairól szóló 6/2017. (III. 13.) számú önkormányzati rendelet 1.2. számú melléklete</t>
  </si>
  <si>
    <t>Ibrány Város Önkormányzata 2017. évi költségvetéséről és a költségvetés vitelének szabályairól szóló 6/2017. (III. 13.) számú önkormányzati rendelet 1.3. számú melléklete</t>
  </si>
  <si>
    <t>Ibrány Város Önkormányzata 2017. évi költségvetéséről és a költségvetés vitelének szabályairól szóló 6/2017. (III. 13.) számú önkormányzati rendelet 1.4. számú melléklete</t>
  </si>
  <si>
    <t>5. melléklet</t>
  </si>
  <si>
    <t>Ibrány Város Önkormányzata 2017. évi költségvetéséről és a költségvetés vitelének szabályairól szóló 6/2017. (III. 13.) számú önkormányzati rendelet 2.1. számú melléklete</t>
  </si>
  <si>
    <t>Ibrány Város Önkormányzata 2017. évi költségvetéséről és a költségvetés vitelének szabályairól szóló 6/2017. (III. 13.) számú önkormányzati rendelet 2.2. számú melléklete</t>
  </si>
  <si>
    <t>6. melléklet</t>
  </si>
  <si>
    <t>Ibrány Város Önkormányzata 2017. évi költségvetéséről és a költségvetés vitelének szabályairól szóló 6/2017. (III. 13.) számú önkormányzati rendelet 6. számú melléklete</t>
  </si>
  <si>
    <t>Ibrány Város Önkormányzata 2017. évi költségvetéséről és a költségvetés vitelének szabályairól szóló 6/2017. (III. 13.) számú önkormányzati rendelet 7. számú melléklete</t>
  </si>
  <si>
    <t>Ibrány Város Önkormányzata 2017. évi költségvetéséről és a költségvetés vitelének szabályairól szóló 6/2017. (III. 13.) számú önkormányzati rendelet 9.1. számú melléklete</t>
  </si>
  <si>
    <t>9. melléklet</t>
  </si>
  <si>
    <t>Ibrány Város Önkormányzata 2017. évi költségvetéséről és a költségvetés vitelének szabályairól szóló 6/2017. (III. 13.) számú önkormányzati rendelet 9.1.1. számú melléklete</t>
  </si>
  <si>
    <t>10. melléklet</t>
  </si>
  <si>
    <t>11. melléklet</t>
  </si>
  <si>
    <t>Ibrány Város Önkormányzata 2017. évi költségvetéséről és a költségvetés vitelének szabályairól szóló 6/2017. (III. 13.) számú önkormányzati rendelet 9.2. számú melléklete</t>
  </si>
  <si>
    <t>12. melléklet</t>
  </si>
  <si>
    <t>Ibrány Város Önkormányzata 2017. évi költségvetéséről és a költségvetés vitelének szabályairól szóló 6/2017. (III. 13.) számú önkormányzati rendelet 9.2.1. számú melléklete</t>
  </si>
  <si>
    <t>Ibrány Város Önkormányzata 2017. évi költségvetéséről és a költségvetés vitelének szabályairól szóló 6/2017. (III. 13.) számú önkormányzati rendelet 9.2.3. számú melléklete</t>
  </si>
  <si>
    <t>13. melléklet</t>
  </si>
  <si>
    <t>14. melléklet</t>
  </si>
  <si>
    <t>Ibrány Város Önkormányzata 2017. évi költségvetéséről és a költségvetés vitelének szabályairól szóló 6/2017. (III. 13.) számú önkormányzati rendelet 9.3. számú melléklete</t>
  </si>
  <si>
    <t>15. melléklet</t>
  </si>
  <si>
    <t>Ibrány Város Önkormányzata 2017. évi költségvetéséről és a költségvetés vitelének szabályairól szóló 6/2017. (III. 13.) számú önkormányzati rendelet 9.3.1. számú melléklete</t>
  </si>
  <si>
    <t>Ibrány Város Önkormányzata 2017. évi költségvetéséről és a költségvetés vitelének szabályairól szóló 6/2017. (III. 13.) számú önkormányzati rendelet 9.4. számú melléklete</t>
  </si>
  <si>
    <t>16. melléklet</t>
  </si>
  <si>
    <t>17. melléklet</t>
  </si>
  <si>
    <t>18. melléklet</t>
  </si>
  <si>
    <t>19. melléklet</t>
  </si>
  <si>
    <t>20. melléklet</t>
  </si>
  <si>
    <t>21. melléklet</t>
  </si>
  <si>
    <t>22. melléklet</t>
  </si>
  <si>
    <t>Ibrány Város Önkormányzata 2017. évi költségvetéséről és a költségvetés vitelének szabályairól szóló 6/2017. (III. 13.) számú önkormányzati rendelet 9.4.1. számú melléklete</t>
  </si>
  <si>
    <t>Ibrány Város Önkormányzata 2017. évi költségvetéséről és a költségvetés vitelének szabályairól szóló 6/2017. (III. 13.) számú önkormányzati rendelet 9.4.2. számú melléklete</t>
  </si>
  <si>
    <t>Ibrány Város Önkormányzata 2017. évi költségvetéséről és a költségvetés vitelének szabályairól szóló 6/2017. (III. 13.) számú önkormányzati rendelet 9.5. számú melléklete</t>
  </si>
  <si>
    <t>Ibrány Város Önkormányzata 2017. évi költségvetéséről és a költségvetés vitelének szabályairól szóló 6/2017. (III. 13.) számú önkormányzati rendelet 9.5.1. számú melléklete</t>
  </si>
  <si>
    <t>Ibrány Város Önkormányzata 2017. évi költségvetéséről és a költségvetés vitelének szabályairól szóló 6/2017. (III. 13.) számú önkormányzati rendelet 9.6. számú melléklete</t>
  </si>
  <si>
    <t>Ibrány Város Önkormányzata 2017. évi költségvetéséről és a költségvetés vitelének szabályairól szóló 6/2017. (III. 13.) számú önkormányzati rendelet 9.6.1. számú melléklete</t>
  </si>
  <si>
    <t>2017. évi előirányzat</t>
  </si>
  <si>
    <t>-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</si>
</sst>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4">
    <font>
      <sz val="10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9"/>
      <name val="Times New Roman CE"/>
      <family val="1"/>
      <charset val="238"/>
    </font>
    <font>
      <sz val="11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</cellStyleXfs>
  <cellXfs count="330">
    <xf numFmtId="0" fontId="0" fillId="0" borderId="0" xfId="0"/>
    <xf numFmtId="0" fontId="1" fillId="0" borderId="0" xfId="1" applyFill="1" applyProtection="1"/>
    <xf numFmtId="0" fontId="5" fillId="0" borderId="1" xfId="0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0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0" applyFont="1" applyBorder="1" applyAlignment="1" applyProtection="1">
      <alignment horizontal="left" wrapText="1" indent="1"/>
    </xf>
    <xf numFmtId="0" fontId="10" fillId="0" borderId="12" xfId="0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vertical="center" wrapText="1" indent="1"/>
    </xf>
    <xf numFmtId="0" fontId="11" fillId="0" borderId="3" xfId="0" applyFont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0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wrapText="1"/>
    </xf>
    <xf numFmtId="0" fontId="10" fillId="0" borderId="11" xfId="0" applyFont="1" applyBorder="1" applyAlignment="1" applyProtection="1">
      <alignment wrapText="1"/>
    </xf>
    <xf numFmtId="0" fontId="10" fillId="0" borderId="13" xfId="0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0" applyFont="1" applyBorder="1" applyAlignment="1" applyProtection="1">
      <alignment wrapText="1"/>
    </xf>
    <xf numFmtId="0" fontId="11" fillId="0" borderId="16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0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</xf>
    <xf numFmtId="164" fontId="11" fillId="0" borderId="4" xfId="0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0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0" applyFont="1" applyBorder="1" applyAlignment="1" applyProtection="1">
      <alignment horizontal="left" vertical="center" wrapText="1" indent="1"/>
    </xf>
    <xf numFmtId="0" fontId="14" fillId="0" borderId="17" xfId="0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28" xfId="1" applyNumberFormat="1" applyFont="1" applyFill="1" applyBorder="1" applyAlignment="1" applyProtection="1">
      <alignment horizontal="left" vertical="center" wrapText="1" indent="1"/>
    </xf>
    <xf numFmtId="0" fontId="8" fillId="0" borderId="29" xfId="1" applyFont="1" applyFill="1" applyBorder="1" applyAlignment="1" applyProtection="1">
      <alignment horizontal="left" vertical="center" wrapText="1" indent="7"/>
    </xf>
    <xf numFmtId="164" fontId="8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16" xfId="1" applyFont="1" applyFill="1" applyBorder="1" applyAlignment="1" applyProtection="1">
      <alignment horizontal="left" vertical="center" wrapText="1" indent="1"/>
    </xf>
    <xf numFmtId="0" fontId="7" fillId="0" borderId="17" xfId="1" applyFont="1" applyFill="1" applyBorder="1" applyAlignment="1" applyProtection="1">
      <alignment vertical="center" wrapText="1"/>
    </xf>
    <xf numFmtId="164" fontId="7" fillId="0" borderId="31" xfId="1" applyNumberFormat="1" applyFont="1" applyFill="1" applyBorder="1" applyAlignment="1" applyProtection="1">
      <alignment horizontal="right" vertical="center" wrapText="1" indent="1"/>
    </xf>
    <xf numFmtId="164" fontId="0" fillId="0" borderId="0" xfId="0" applyNumberFormat="1" applyFill="1" applyAlignment="1" applyProtection="1">
      <alignment vertical="center" wrapText="1"/>
    </xf>
    <xf numFmtId="164" fontId="2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0" fillId="0" borderId="0" xfId="0" applyNumberFormat="1" applyFill="1" applyAlignment="1" applyProtection="1">
      <alignment horizontal="center" vertical="center" wrapText="1"/>
    </xf>
    <xf numFmtId="164" fontId="5" fillId="0" borderId="0" xfId="0" applyNumberFormat="1" applyFont="1" applyFill="1" applyAlignment="1" applyProtection="1">
      <alignment horizontal="right" vertical="center"/>
    </xf>
    <xf numFmtId="164" fontId="6" fillId="0" borderId="2" xfId="0" applyNumberFormat="1" applyFont="1" applyFill="1" applyBorder="1" applyAlignment="1" applyProtection="1">
      <alignment horizontal="centerContinuous" vertical="center" wrapText="1"/>
    </xf>
    <xf numFmtId="164" fontId="6" fillId="0" borderId="3" xfId="0" applyNumberFormat="1" applyFont="1" applyFill="1" applyBorder="1" applyAlignment="1" applyProtection="1">
      <alignment horizontal="centerContinuous" vertical="center" wrapText="1"/>
    </xf>
    <xf numFmtId="164" fontId="6" fillId="0" borderId="4" xfId="0" applyNumberFormat="1" applyFont="1" applyFill="1" applyBorder="1" applyAlignment="1" applyProtection="1">
      <alignment horizontal="centerContinuous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3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Alignment="1" applyProtection="1">
      <alignment horizontal="center" vertical="center" wrapText="1"/>
    </xf>
    <xf numFmtId="164" fontId="12" fillId="0" borderId="34" xfId="0" applyNumberFormat="1" applyFont="1" applyFill="1" applyBorder="1" applyAlignment="1" applyProtection="1">
      <alignment horizontal="center" vertical="center" wrapText="1"/>
    </xf>
    <xf numFmtId="164" fontId="12" fillId="0" borderId="2" xfId="0" applyNumberFormat="1" applyFont="1" applyFill="1" applyBorder="1" applyAlignment="1" applyProtection="1">
      <alignment horizontal="center" vertical="center" wrapText="1"/>
    </xf>
    <xf numFmtId="164" fontId="12" fillId="0" borderId="3" xfId="0" applyNumberFormat="1" applyFont="1" applyFill="1" applyBorder="1" applyAlignment="1" applyProtection="1">
      <alignment horizontal="center" vertical="center" wrapText="1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</xf>
    <xf numFmtId="164" fontId="0" fillId="0" borderId="35" xfId="0" applyNumberFormat="1" applyFill="1" applyBorder="1" applyAlignment="1" applyProtection="1">
      <alignment horizontal="left" vertical="center" wrapText="1" indent="1"/>
    </xf>
    <xf numFmtId="164" fontId="8" fillId="0" borderId="8" xfId="0" applyNumberFormat="1" applyFont="1" applyFill="1" applyBorder="1" applyAlignment="1" applyProtection="1">
      <alignment horizontal="left" vertical="center" wrapText="1" indent="1"/>
    </xf>
    <xf numFmtId="164" fontId="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6" xfId="0" applyNumberFormat="1" applyFill="1" applyBorder="1" applyAlignment="1" applyProtection="1">
      <alignment horizontal="left" vertical="center" wrapText="1" indent="1"/>
    </xf>
    <xf numFmtId="164" fontId="8" fillId="0" borderId="11" xfId="0" applyNumberFormat="1" applyFont="1" applyFill="1" applyBorder="1" applyAlignment="1" applyProtection="1">
      <alignment horizontal="left" vertical="center" wrapText="1" indent="1"/>
    </xf>
    <xf numFmtId="164" fontId="8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7" xfId="0" applyNumberFormat="1" applyFont="1" applyFill="1" applyBorder="1" applyAlignment="1" applyProtection="1">
      <alignment horizontal="left" vertical="center" wrapText="1" indent="1"/>
    </xf>
    <xf numFmtId="164" fontId="8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34" xfId="0" applyNumberFormat="1" applyFont="1" applyFill="1" applyBorder="1" applyAlignment="1" applyProtection="1">
      <alignment horizontal="left" vertical="center" wrapText="1" indent="1"/>
    </xf>
    <xf numFmtId="164" fontId="12" fillId="0" borderId="2" xfId="0" applyNumberFormat="1" applyFont="1" applyFill="1" applyBorder="1" applyAlignment="1" applyProtection="1">
      <alignment horizontal="left" vertical="center" wrapText="1" indent="1"/>
    </xf>
    <xf numFmtId="164" fontId="12" fillId="0" borderId="3" xfId="0" applyNumberFormat="1" applyFont="1" applyFill="1" applyBorder="1" applyAlignment="1" applyProtection="1">
      <alignment horizontal="righ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</xf>
    <xf numFmtId="164" fontId="4" fillId="0" borderId="39" xfId="0" applyNumberFormat="1" applyFont="1" applyFill="1" applyBorder="1" applyAlignment="1" applyProtection="1">
      <alignment horizontal="left" vertical="center" wrapText="1" indent="1"/>
    </xf>
    <xf numFmtId="164" fontId="1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26" xfId="0" applyNumberFormat="1" applyFont="1" applyFill="1" applyBorder="1" applyAlignment="1" applyProtection="1">
      <alignment horizontal="right" vertical="center" wrapText="1" indent="1"/>
    </xf>
    <xf numFmtId="164" fontId="13" fillId="0" borderId="11" xfId="0" applyNumberFormat="1" applyFont="1" applyFill="1" applyBorder="1" applyAlignment="1" applyProtection="1">
      <alignment horizontal="left" vertical="center" wrapText="1" indent="1"/>
    </xf>
    <xf numFmtId="164" fontId="13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6" xfId="0" applyNumberFormat="1" applyFont="1" applyFill="1" applyBorder="1" applyAlignment="1" applyProtection="1">
      <alignment horizontal="left" vertical="center" wrapText="1" indent="1"/>
    </xf>
    <xf numFmtId="164" fontId="13" fillId="0" borderId="12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2" xfId="0" applyNumberFormat="1" applyFont="1" applyFill="1" applyBorder="1" applyAlignment="1" applyProtection="1">
      <alignment horizontal="right" vertical="center" wrapText="1" indent="1"/>
    </xf>
    <xf numFmtId="164" fontId="13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39" xfId="0" applyNumberFormat="1" applyFill="1" applyBorder="1" applyAlignment="1" applyProtection="1">
      <alignment horizontal="left" vertical="center" wrapText="1" indent="1"/>
    </xf>
    <xf numFmtId="164" fontId="8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164" fontId="19" fillId="0" borderId="2" xfId="0" applyNumberFormat="1" applyFont="1" applyFill="1" applyBorder="1" applyAlignment="1" applyProtection="1">
      <alignment horizontal="left" vertical="center" wrapText="1" indent="1"/>
    </xf>
    <xf numFmtId="164" fontId="19" fillId="0" borderId="40" xfId="0" applyNumberFormat="1" applyFont="1" applyFill="1" applyBorder="1" applyAlignment="1" applyProtection="1">
      <alignment horizontal="right" vertical="center" wrapText="1" indent="1"/>
    </xf>
    <xf numFmtId="164" fontId="8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0" applyNumberFormat="1" applyFont="1" applyFill="1" applyBorder="1" applyAlignment="1" applyProtection="1">
      <alignment horizontal="left" vertical="center" wrapText="1" indent="1"/>
    </xf>
    <xf numFmtId="164" fontId="8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3" xfId="0" applyNumberFormat="1" applyFont="1" applyFill="1" applyBorder="1" applyAlignment="1" applyProtection="1">
      <alignment horizontal="left" vertical="center" wrapText="1" indent="1"/>
    </xf>
    <xf numFmtId="164" fontId="23" fillId="0" borderId="9" xfId="0" applyNumberFormat="1" applyFont="1" applyFill="1" applyBorder="1" applyAlignment="1" applyProtection="1">
      <alignment horizontal="right" vertical="center" wrapText="1" indent="1"/>
    </xf>
    <xf numFmtId="164" fontId="13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0" applyNumberFormat="1" applyFont="1" applyFill="1" applyBorder="1" applyAlignment="1" applyProtection="1">
      <alignment horizontal="left" vertical="center" wrapText="1" indent="2"/>
    </xf>
    <xf numFmtId="164" fontId="13" fillId="0" borderId="12" xfId="0" applyNumberFormat="1" applyFont="1" applyFill="1" applyBorder="1" applyAlignment="1" applyProtection="1">
      <alignment horizontal="left" vertical="center" wrapText="1" indent="2"/>
    </xf>
    <xf numFmtId="164" fontId="23" fillId="0" borderId="12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</xf>
    <xf numFmtId="164" fontId="13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0" applyNumberFormat="1" applyFont="1" applyFill="1" applyBorder="1" applyAlignment="1" applyProtection="1">
      <alignment horizontal="left" vertical="center" wrapText="1" indent="2"/>
    </xf>
    <xf numFmtId="164" fontId="8" fillId="0" borderId="13" xfId="0" applyNumberFormat="1" applyFont="1" applyFill="1" applyBorder="1" applyAlignment="1" applyProtection="1">
      <alignment horizontal="left" vertical="center" wrapText="1" indent="2"/>
    </xf>
    <xf numFmtId="164" fontId="0" fillId="0" borderId="0" xfId="0" applyNumberFormat="1" applyFill="1" applyAlignment="1">
      <alignment vertical="center" wrapText="1"/>
    </xf>
    <xf numFmtId="164" fontId="5" fillId="0" borderId="0" xfId="0" applyNumberFormat="1" applyFont="1" applyFill="1" applyAlignment="1" applyProtection="1">
      <alignment horizontal="right" shrinkToFit="1"/>
    </xf>
    <xf numFmtId="164" fontId="22" fillId="0" borderId="0" xfId="0" applyNumberFormat="1" applyFont="1" applyFill="1" applyAlignment="1">
      <alignment horizontal="center" vertical="center" wrapText="1"/>
    </xf>
    <xf numFmtId="164" fontId="7" fillId="0" borderId="16" xfId="0" applyNumberFormat="1" applyFont="1" applyFill="1" applyBorder="1" applyAlignment="1" applyProtection="1">
      <alignment horizontal="center" vertical="center" wrapText="1"/>
    </xf>
    <xf numFmtId="164" fontId="7" fillId="0" borderId="17" xfId="0" applyNumberFormat="1" applyFont="1" applyFill="1" applyBorder="1" applyAlignment="1" applyProtection="1">
      <alignment horizontal="center" vertical="center" wrapText="1"/>
    </xf>
    <xf numFmtId="164" fontId="12" fillId="0" borderId="31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2" xfId="0" applyNumberFormat="1" applyFont="1" applyFill="1" applyBorder="1" applyAlignment="1" applyProtection="1">
      <alignment vertical="center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5" xfId="0" applyNumberFormat="1" applyFont="1" applyFill="1" applyBorder="1" applyAlignment="1" applyProtection="1">
      <alignment vertical="center" wrapText="1"/>
    </xf>
    <xf numFmtId="164" fontId="23" fillId="0" borderId="11" xfId="0" applyNumberFormat="1" applyFont="1" applyFill="1" applyBorder="1" applyAlignment="1" applyProtection="1">
      <alignment horizontal="left" vertical="center" wrapText="1"/>
      <protection locked="0"/>
    </xf>
    <xf numFmtId="164" fontId="23" fillId="0" borderId="12" xfId="0" applyNumberFormat="1" applyFont="1" applyFill="1" applyBorder="1" applyAlignment="1" applyProtection="1">
      <alignment vertical="center" wrapText="1"/>
      <protection locked="0"/>
    </xf>
    <xf numFmtId="49" fontId="2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3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1" xfId="0" applyNumberFormat="1" applyFont="1" applyFill="1" applyBorder="1" applyAlignment="1" applyProtection="1">
      <alignment horizontal="left" vertical="center" wrapText="1" shrinkToFit="1"/>
      <protection locked="0"/>
    </xf>
    <xf numFmtId="164" fontId="8" fillId="0" borderId="13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4" xfId="0" applyNumberFormat="1" applyFont="1" applyFill="1" applyBorder="1" applyAlignment="1" applyProtection="1">
      <alignment vertical="center" wrapText="1"/>
      <protection locked="0"/>
    </xf>
    <xf numFmtId="49" fontId="8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2" xfId="0" applyNumberFormat="1" applyFont="1" applyFill="1" applyBorder="1" applyAlignment="1" applyProtection="1">
      <alignment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164" fontId="7" fillId="0" borderId="3" xfId="0" applyNumberFormat="1" applyFont="1" applyFill="1" applyBorder="1" applyAlignment="1" applyProtection="1">
      <alignment vertical="center" wrapText="1"/>
    </xf>
    <xf numFmtId="164" fontId="7" fillId="2" borderId="3" xfId="0" applyNumberFormat="1" applyFont="1" applyFill="1" applyBorder="1" applyAlignment="1" applyProtection="1">
      <alignment vertical="center" wrapText="1"/>
    </xf>
    <xf numFmtId="164" fontId="7" fillId="0" borderId="4" xfId="0" applyNumberFormat="1" applyFont="1" applyFill="1" applyBorder="1" applyAlignment="1" applyProtection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5" fillId="0" borderId="0" xfId="0" applyNumberFormat="1" applyFont="1" applyFill="1" applyAlignment="1" applyProtection="1">
      <alignment horizontal="right" wrapText="1"/>
    </xf>
    <xf numFmtId="164" fontId="6" fillId="0" borderId="4" xfId="0" applyNumberFormat="1" applyFont="1" applyFill="1" applyBorder="1" applyAlignment="1" applyProtection="1">
      <alignment horizontal="center" wrapText="1"/>
    </xf>
    <xf numFmtId="164" fontId="7" fillId="0" borderId="31" xfId="0" applyNumberFormat="1" applyFont="1" applyFill="1" applyBorder="1" applyAlignment="1" applyProtection="1">
      <alignment horizontal="center" vertical="center" wrapText="1"/>
    </xf>
    <xf numFmtId="164" fontId="25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12" xfId="0" applyNumberFormat="1" applyFont="1" applyFill="1" applyBorder="1" applyAlignment="1" applyProtection="1">
      <alignment vertical="center" wrapText="1"/>
      <protection locked="0"/>
    </xf>
    <xf numFmtId="49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15" xfId="0" applyNumberFormat="1" applyFont="1" applyFill="1" applyBorder="1" applyAlignment="1" applyProtection="1">
      <alignment vertical="center" wrapText="1"/>
    </xf>
    <xf numFmtId="164" fontId="25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14" xfId="0" applyNumberFormat="1" applyFont="1" applyFill="1" applyBorder="1" applyAlignment="1" applyProtection="1">
      <alignment vertical="center" wrapText="1"/>
      <protection locked="0"/>
    </xf>
    <xf numFmtId="49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22" xfId="0" applyNumberFormat="1" applyFont="1" applyFill="1" applyBorder="1" applyAlignment="1" applyProtection="1">
      <alignment vertical="center" wrapText="1"/>
    </xf>
    <xf numFmtId="164" fontId="6" fillId="0" borderId="3" xfId="0" applyNumberFormat="1" applyFont="1" applyFill="1" applyBorder="1" applyAlignment="1" applyProtection="1">
      <alignment vertical="center" wrapText="1"/>
    </xf>
    <xf numFmtId="164" fontId="6" fillId="2" borderId="3" xfId="0" applyNumberFormat="1" applyFont="1" applyFill="1" applyBorder="1" applyAlignment="1" applyProtection="1">
      <alignment vertical="center" wrapText="1"/>
    </xf>
    <xf numFmtId="164" fontId="6" fillId="0" borderId="4" xfId="0" applyNumberFormat="1" applyFont="1" applyFill="1" applyBorder="1" applyAlignment="1" applyProtection="1">
      <alignment vertical="center" wrapText="1"/>
    </xf>
    <xf numFmtId="164" fontId="27" fillId="0" borderId="0" xfId="0" applyNumberFormat="1" applyFont="1" applyFill="1" applyAlignment="1" applyProtection="1">
      <alignment horizontal="left" vertical="center" wrapText="1"/>
    </xf>
    <xf numFmtId="164" fontId="25" fillId="0" borderId="0" xfId="0" applyNumberFormat="1" applyFont="1" applyFill="1" applyAlignment="1" applyProtection="1">
      <alignment vertical="center" wrapText="1"/>
    </xf>
    <xf numFmtId="0" fontId="28" fillId="0" borderId="0" xfId="0" applyFont="1" applyAlignment="1" applyProtection="1">
      <alignment horizontal="right" vertical="top"/>
      <protection locked="0"/>
    </xf>
    <xf numFmtId="164" fontId="27" fillId="0" borderId="0" xfId="0" applyNumberFormat="1" applyFont="1" applyFill="1" applyAlignment="1">
      <alignment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7" xfId="0" quotePrefix="1" applyFont="1" applyFill="1" applyBorder="1" applyAlignment="1" applyProtection="1">
      <alignment horizontal="right" vertical="center" indent="1"/>
    </xf>
    <xf numFmtId="0" fontId="2" fillId="0" borderId="0" xfId="0" applyFont="1" applyFill="1" applyAlignment="1">
      <alignment vertical="center"/>
    </xf>
    <xf numFmtId="0" fontId="6" fillId="0" borderId="46" xfId="0" applyFont="1" applyFill="1" applyBorder="1" applyAlignment="1" applyProtection="1">
      <alignment vertical="center"/>
    </xf>
    <xf numFmtId="0" fontId="6" fillId="0" borderId="29" xfId="0" applyFont="1" applyFill="1" applyBorder="1" applyAlignment="1" applyProtection="1">
      <alignment horizontal="center" vertical="center"/>
    </xf>
    <xf numFmtId="49" fontId="6" fillId="0" borderId="47" xfId="0" applyNumberFormat="1" applyFont="1" applyFill="1" applyBorder="1" applyAlignment="1" applyProtection="1">
      <alignment horizontal="right" vertical="center" indent="1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22" fillId="0" borderId="0" xfId="0" applyFont="1" applyFill="1" applyAlignment="1">
      <alignment vertical="center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right" vertical="center" wrapText="1" indent="1"/>
    </xf>
    <xf numFmtId="0" fontId="0" fillId="0" borderId="0" xfId="0" applyFill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vertical="center" wrapText="1"/>
    </xf>
    <xf numFmtId="164" fontId="30" fillId="0" borderId="0" xfId="0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wrapText="1"/>
    </xf>
    <xf numFmtId="0" fontId="10" fillId="0" borderId="14" xfId="0" applyFont="1" applyBorder="1" applyAlignment="1" applyProtection="1">
      <alignment wrapText="1"/>
    </xf>
    <xf numFmtId="0" fontId="10" fillId="0" borderId="8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1" fillId="0" borderId="16" xfId="0" applyFont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164" fontId="7" fillId="0" borderId="0" xfId="0" applyNumberFormat="1" applyFont="1" applyFill="1" applyBorder="1" applyAlignment="1" applyProtection="1">
      <alignment horizontal="right" vertical="center" wrapText="1" indent="1"/>
    </xf>
    <xf numFmtId="0" fontId="7" fillId="0" borderId="48" xfId="0" applyFont="1" applyFill="1" applyBorder="1" applyAlignment="1" applyProtection="1">
      <alignment horizontal="center" vertical="center" wrapText="1"/>
    </xf>
    <xf numFmtId="0" fontId="6" fillId="0" borderId="51" xfId="0" applyFont="1" applyFill="1" applyBorder="1" applyAlignment="1" applyProtection="1">
      <alignment horizontal="center" vertical="center" wrapText="1"/>
    </xf>
    <xf numFmtId="164" fontId="7" fillId="0" borderId="40" xfId="0" applyNumberFormat="1" applyFont="1" applyFill="1" applyBorder="1" applyAlignment="1" applyProtection="1">
      <alignment horizontal="right" vertical="center" wrapText="1" indent="1"/>
    </xf>
    <xf numFmtId="0" fontId="31" fillId="0" borderId="0" xfId="0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28" xfId="1" applyNumberFormat="1" applyFont="1" applyFill="1" applyBorder="1" applyAlignment="1" applyProtection="1">
      <alignment horizontal="center" vertical="center" wrapText="1"/>
    </xf>
    <xf numFmtId="0" fontId="8" fillId="0" borderId="29" xfId="1" applyFont="1" applyFill="1" applyBorder="1" applyAlignment="1" applyProtection="1">
      <alignment horizontal="left" vertical="center" wrapText="1" indent="6"/>
    </xf>
    <xf numFmtId="16" fontId="0" fillId="0" borderId="0" xfId="0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40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2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0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right" vertical="center" wrapText="1" indent="1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53" xfId="0" applyFont="1" applyFill="1" applyBorder="1" applyAlignment="1" applyProtection="1">
      <alignment vertical="center" wrapText="1"/>
    </xf>
    <xf numFmtId="3" fontId="2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0" xfId="0" applyFont="1" applyFill="1" applyAlignment="1">
      <alignment vertical="center" wrapText="1"/>
    </xf>
    <xf numFmtId="165" fontId="26" fillId="0" borderId="0" xfId="5" applyNumberFormat="1" applyFont="1" applyFill="1" applyAlignment="1">
      <alignment vertical="center" wrapText="1"/>
    </xf>
    <xf numFmtId="165" fontId="26" fillId="0" borderId="0" xfId="0" applyNumberFormat="1" applyFont="1" applyFill="1" applyAlignment="1">
      <alignment vertical="center" wrapText="1"/>
    </xf>
    <xf numFmtId="0" fontId="30" fillId="0" borderId="0" xfId="0" applyFont="1" applyFill="1" applyAlignment="1">
      <alignment vertical="center"/>
    </xf>
    <xf numFmtId="165" fontId="30" fillId="0" borderId="0" xfId="0" applyNumberFormat="1" applyFont="1" applyFill="1" applyAlignment="1">
      <alignment vertical="center" wrapText="1"/>
    </xf>
    <xf numFmtId="165" fontId="30" fillId="0" borderId="0" xfId="5" applyNumberFormat="1" applyFont="1" applyFill="1" applyAlignment="1">
      <alignment vertical="center" wrapText="1"/>
    </xf>
    <xf numFmtId="165" fontId="0" fillId="0" borderId="0" xfId="5" applyNumberFormat="1" applyFont="1" applyFill="1" applyAlignment="1">
      <alignment vertical="center" wrapText="1"/>
    </xf>
    <xf numFmtId="0" fontId="28" fillId="0" borderId="0" xfId="0" applyFont="1" applyAlignment="1" applyProtection="1">
      <alignment horizontal="right" vertical="top"/>
    </xf>
    <xf numFmtId="164" fontId="27" fillId="0" borderId="0" xfId="0" applyNumberFormat="1" applyFont="1" applyFill="1" applyAlignment="1" applyProtection="1">
      <alignment vertical="center" wrapText="1"/>
    </xf>
    <xf numFmtId="49" fontId="6" fillId="0" borderId="2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6" fillId="0" borderId="46" xfId="0" applyFont="1" applyFill="1" applyBorder="1" applyAlignment="1" applyProtection="1">
      <alignment horizontal="center" vertical="center" wrapText="1"/>
    </xf>
    <xf numFmtId="49" fontId="6" fillId="0" borderId="47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left" vertical="center" wrapText="1" indent="1"/>
    </xf>
    <xf numFmtId="0" fontId="29" fillId="0" borderId="0" xfId="0" applyFont="1" applyFill="1" applyAlignment="1" applyProtection="1">
      <alignment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164" fontId="8" fillId="0" borderId="27" xfId="0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Alignment="1" applyProtection="1">
      <alignment vertical="center" wrapText="1"/>
    </xf>
    <xf numFmtId="49" fontId="13" fillId="0" borderId="13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0" applyFont="1" applyFill="1" applyBorder="1" applyAlignment="1" applyProtection="1">
      <alignment horizontal="center" vertical="center" wrapText="1"/>
    </xf>
    <xf numFmtId="164" fontId="12" fillId="0" borderId="31" xfId="0" applyNumberFormat="1" applyFont="1" applyFill="1" applyBorder="1" applyAlignment="1" applyProtection="1">
      <alignment horizontal="right" vertical="center" wrapText="1" inden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0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40" xfId="0" applyNumberFormat="1" applyFont="1" applyFill="1" applyBorder="1" applyAlignment="1" applyProtection="1">
      <alignment horizontal="right" vertical="center" wrapText="1" indent="1"/>
    </xf>
    <xf numFmtId="0" fontId="11" fillId="0" borderId="2" xfId="0" applyFont="1" applyBorder="1" applyAlignment="1" applyProtection="1">
      <alignment horizontal="center" vertical="center" wrapText="1"/>
    </xf>
    <xf numFmtId="164" fontId="13" fillId="0" borderId="30" xfId="0" applyNumberFormat="1" applyFont="1" applyFill="1" applyBorder="1" applyAlignment="1" applyProtection="1">
      <alignment horizontal="right" vertical="center" wrapText="1" indent="1"/>
      <protection locked="0"/>
    </xf>
    <xf numFmtId="0" fontId="32" fillId="0" borderId="53" xfId="0" applyFont="1" applyBorder="1" applyAlignment="1" applyProtection="1">
      <alignment horizontal="left" wrapText="1" indent="1"/>
    </xf>
    <xf numFmtId="0" fontId="8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right" vertical="center" wrapText="1" indent="1"/>
    </xf>
    <xf numFmtId="0" fontId="31" fillId="0" borderId="0" xfId="0" applyFont="1" applyFill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 indent="1"/>
    </xf>
    <xf numFmtId="164" fontId="7" fillId="0" borderId="4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right" vertical="center" wrapText="1" indent="1"/>
    </xf>
    <xf numFmtId="164" fontId="12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1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164" fontId="3" fillId="0" borderId="1" xfId="1" applyNumberFormat="1" applyFont="1" applyFill="1" applyBorder="1" applyAlignment="1" applyProtection="1">
      <alignment horizontal="left"/>
    </xf>
    <xf numFmtId="0" fontId="16" fillId="0" borderId="0" xfId="1" applyFont="1" applyFill="1" applyAlignment="1" applyProtection="1">
      <alignment horizontal="center"/>
    </xf>
    <xf numFmtId="164" fontId="20" fillId="0" borderId="0" xfId="0" applyNumberFormat="1" applyFont="1" applyFill="1" applyAlignment="1" applyProtection="1">
      <alignment horizontal="center" textRotation="180" wrapText="1"/>
    </xf>
    <xf numFmtId="164" fontId="21" fillId="0" borderId="32" xfId="0" applyNumberFormat="1" applyFont="1" applyFill="1" applyBorder="1" applyAlignment="1" applyProtection="1">
      <alignment horizontal="center" vertical="center" wrapText="1"/>
    </xf>
    <xf numFmtId="164" fontId="21" fillId="0" borderId="33" xfId="0" applyNumberFormat="1" applyFont="1" applyFill="1" applyBorder="1" applyAlignment="1" applyProtection="1">
      <alignment horizontal="center" vertical="center" wrapText="1"/>
    </xf>
    <xf numFmtId="164" fontId="24" fillId="0" borderId="4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left" vertical="center" wrapText="1"/>
    </xf>
    <xf numFmtId="164" fontId="21" fillId="0" borderId="42" xfId="0" applyNumberFormat="1" applyFont="1" applyFill="1" applyBorder="1" applyAlignment="1" applyProtection="1">
      <alignment horizontal="center" vertical="center" wrapText="1"/>
    </xf>
    <xf numFmtId="164" fontId="21" fillId="0" borderId="43" xfId="0" applyNumberFormat="1" applyFont="1" applyFill="1" applyBorder="1" applyAlignment="1" applyProtection="1">
      <alignment horizontal="center" vertical="center" wrapText="1"/>
    </xf>
    <xf numFmtId="164" fontId="16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</cellXfs>
  <cellStyles count="6">
    <cellStyle name="Ezres 2" xfId="5"/>
    <cellStyle name="Hiperhivatkozás" xfId="2"/>
    <cellStyle name="Már látott hiperhivatkozás" xfId="3"/>
    <cellStyle name="Normál" xfId="0" builtinId="0"/>
    <cellStyle name="Normál 2" xfId="4"/>
    <cellStyle name="Normál_KVRENMUNK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NK%202017.%20k&#246;lts&#233;gvet&#233;s%20m&#243;dos&#237;t&#225;s%20teljes%2006%20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2017. évi előirányzat BEVÉTELEK</v>
          </cell>
        </row>
      </sheetData>
      <sheetData sheetId="1">
        <row r="3">
          <cell r="C3" t="str">
            <v>2017. évi előirányzat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Felhasználás   2016. XII. 31-ig</v>
          </cell>
          <cell r="E3" t="str">
            <v>2017. évi előirányzat</v>
          </cell>
        </row>
      </sheetData>
      <sheetData sheetId="12"/>
      <sheetData sheetId="13"/>
      <sheetData sheetId="14"/>
      <sheetData sheetId="15">
        <row r="158">
          <cell r="C158">
            <v>7</v>
          </cell>
        </row>
        <row r="159">
          <cell r="C159">
            <v>424</v>
          </cell>
        </row>
      </sheetData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>
        <row r="59">
          <cell r="C59">
            <v>41</v>
          </cell>
        </row>
      </sheetData>
      <sheetData sheetId="24">
        <row r="59">
          <cell r="C59">
            <v>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G12"/>
  <sheetViews>
    <sheetView zoomScaleNormal="100" workbookViewId="0">
      <selection activeCell="B13" sqref="B13"/>
    </sheetView>
  </sheetViews>
  <sheetFormatPr defaultRowHeight="12.75"/>
  <cols>
    <col min="2" max="2" width="16.1640625" customWidth="1"/>
    <col min="3" max="3" width="17.83203125" customWidth="1"/>
    <col min="4" max="4" width="15.83203125" customWidth="1"/>
  </cols>
  <sheetData>
    <row r="10" spans="2:7" ht="90.75" customHeight="1">
      <c r="B10" s="309" t="s">
        <v>512</v>
      </c>
      <c r="C10" s="310"/>
      <c r="D10" s="310"/>
      <c r="E10" s="310"/>
      <c r="F10" s="310"/>
      <c r="G10" s="310"/>
    </row>
    <row r="11" spans="2:7" ht="30">
      <c r="B11" s="307"/>
      <c r="C11" s="308"/>
      <c r="D11" s="308"/>
      <c r="E11" s="308"/>
      <c r="F11" s="308"/>
      <c r="G11" s="308"/>
    </row>
    <row r="12" spans="2:7" ht="114.75" customHeight="1">
      <c r="B12" s="311" t="s">
        <v>513</v>
      </c>
      <c r="C12" s="312"/>
      <c r="D12" s="312"/>
      <c r="E12" s="312"/>
      <c r="F12" s="312"/>
      <c r="G12" s="312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view="pageBreakPreview" topLeftCell="A73" zoomScale="85" zoomScaleNormal="130" zoomScaleSheetLayoutView="85" workbookViewId="0">
      <selection activeCell="C94" sqref="C94:C157"/>
    </sheetView>
  </sheetViews>
  <sheetFormatPr defaultRowHeight="12.75"/>
  <cols>
    <col min="1" max="1" width="19.5" style="252" customWidth="1"/>
    <col min="2" max="2" width="72" style="253" customWidth="1"/>
    <col min="3" max="3" width="25" style="254" customWidth="1"/>
    <col min="4" max="4" width="9.33203125" style="212"/>
    <col min="5" max="5" width="13.1640625" style="212" bestFit="1" customWidth="1"/>
    <col min="6" max="16384" width="9.33203125" style="212"/>
  </cols>
  <sheetData>
    <row r="1" spans="1:5" ht="24" customHeight="1">
      <c r="A1" s="328" t="s">
        <v>524</v>
      </c>
      <c r="B1" s="329"/>
      <c r="C1" s="329"/>
    </row>
    <row r="2" spans="1:5" s="198" customFormat="1" ht="16.5" customHeight="1" thickBot="1">
      <c r="A2" s="195"/>
      <c r="B2" s="196"/>
      <c r="C2" s="197" t="s">
        <v>525</v>
      </c>
    </row>
    <row r="3" spans="1:5" s="202" customFormat="1" ht="21" customHeight="1">
      <c r="A3" s="199" t="s">
        <v>275</v>
      </c>
      <c r="B3" s="200" t="s">
        <v>405</v>
      </c>
      <c r="C3" s="201" t="s">
        <v>406</v>
      </c>
    </row>
    <row r="4" spans="1:5" s="202" customFormat="1" ht="16.5" thickBot="1">
      <c r="A4" s="203" t="s">
        <v>407</v>
      </c>
      <c r="B4" s="204" t="s">
        <v>408</v>
      </c>
      <c r="C4" s="205"/>
    </row>
    <row r="5" spans="1:5" s="208" customFormat="1" ht="15.95" customHeight="1" thickBot="1">
      <c r="A5" s="206"/>
      <c r="B5" s="206"/>
      <c r="C5" s="207" t="s">
        <v>272</v>
      </c>
    </row>
    <row r="6" spans="1:5" ht="13.5" thickBot="1">
      <c r="A6" s="209" t="s">
        <v>409</v>
      </c>
      <c r="B6" s="210" t="s">
        <v>410</v>
      </c>
      <c r="C6" s="211" t="s">
        <v>411</v>
      </c>
    </row>
    <row r="7" spans="1:5" s="216" customFormat="1" ht="12.95" customHeight="1" thickBot="1">
      <c r="A7" s="213"/>
      <c r="B7" s="214" t="s">
        <v>5</v>
      </c>
      <c r="C7" s="215" t="s">
        <v>6</v>
      </c>
    </row>
    <row r="8" spans="1:5" s="216" customFormat="1" ht="15.95" customHeight="1" thickBot="1">
      <c r="A8" s="217"/>
      <c r="B8" s="218" t="s">
        <v>273</v>
      </c>
      <c r="C8" s="219"/>
    </row>
    <row r="9" spans="1:5" s="216" customFormat="1" ht="12" customHeight="1" thickBot="1">
      <c r="A9" s="43" t="s">
        <v>7</v>
      </c>
      <c r="B9" s="11" t="s">
        <v>8</v>
      </c>
      <c r="C9" s="12">
        <v>512181183</v>
      </c>
    </row>
    <row r="10" spans="1:5" s="221" customFormat="1" ht="12" customHeight="1">
      <c r="A10" s="220" t="s">
        <v>9</v>
      </c>
      <c r="B10" s="15" t="s">
        <v>10</v>
      </c>
      <c r="C10" s="16">
        <v>197093570</v>
      </c>
    </row>
    <row r="11" spans="1:5" s="223" customFormat="1" ht="12" customHeight="1">
      <c r="A11" s="222" t="s">
        <v>11</v>
      </c>
      <c r="B11" s="18" t="s">
        <v>12</v>
      </c>
      <c r="C11" s="16">
        <v>100965317</v>
      </c>
      <c r="E11" s="224">
        <f>SUM(C10:C13)</f>
        <v>487276742</v>
      </c>
    </row>
    <row r="12" spans="1:5" s="223" customFormat="1" ht="12" customHeight="1">
      <c r="A12" s="222" t="s">
        <v>13</v>
      </c>
      <c r="B12" s="18" t="s">
        <v>14</v>
      </c>
      <c r="C12" s="16">
        <v>181251535</v>
      </c>
    </row>
    <row r="13" spans="1:5" s="223" customFormat="1" ht="12" customHeight="1">
      <c r="A13" s="222" t="s">
        <v>15</v>
      </c>
      <c r="B13" s="18" t="s">
        <v>16</v>
      </c>
      <c r="C13" s="16">
        <v>7966320</v>
      </c>
    </row>
    <row r="14" spans="1:5" s="223" customFormat="1" ht="12" customHeight="1">
      <c r="A14" s="222" t="s">
        <v>17</v>
      </c>
      <c r="B14" s="18" t="s">
        <v>412</v>
      </c>
      <c r="C14" s="16">
        <v>24904441</v>
      </c>
    </row>
    <row r="15" spans="1:5" s="221" customFormat="1" ht="12" customHeight="1" thickBot="1">
      <c r="A15" s="225" t="s">
        <v>19</v>
      </c>
      <c r="B15" s="23" t="s">
        <v>20</v>
      </c>
      <c r="C15" s="16">
        <v>0</v>
      </c>
    </row>
    <row r="16" spans="1:5" s="221" customFormat="1" ht="12" customHeight="1" thickBot="1">
      <c r="A16" s="43" t="s">
        <v>21</v>
      </c>
      <c r="B16" s="22" t="s">
        <v>22</v>
      </c>
      <c r="C16" s="12">
        <v>354500098</v>
      </c>
    </row>
    <row r="17" spans="1:3" s="221" customFormat="1" ht="12" customHeight="1">
      <c r="A17" s="220" t="s">
        <v>23</v>
      </c>
      <c r="B17" s="15" t="s">
        <v>24</v>
      </c>
      <c r="C17" s="16">
        <v>0</v>
      </c>
    </row>
    <row r="18" spans="1:3" s="221" customFormat="1" ht="12" customHeight="1">
      <c r="A18" s="222" t="s">
        <v>25</v>
      </c>
      <c r="B18" s="18" t="s">
        <v>26</v>
      </c>
      <c r="C18" s="16">
        <v>0</v>
      </c>
    </row>
    <row r="19" spans="1:3" s="221" customFormat="1" ht="12" customHeight="1">
      <c r="A19" s="222" t="s">
        <v>27</v>
      </c>
      <c r="B19" s="18" t="s">
        <v>28</v>
      </c>
      <c r="C19" s="16">
        <v>0</v>
      </c>
    </row>
    <row r="20" spans="1:3" s="221" customFormat="1" ht="12" customHeight="1">
      <c r="A20" s="222" t="s">
        <v>29</v>
      </c>
      <c r="B20" s="18" t="s">
        <v>30</v>
      </c>
      <c r="C20" s="16">
        <v>0</v>
      </c>
    </row>
    <row r="21" spans="1:3" s="221" customFormat="1" ht="12" customHeight="1">
      <c r="A21" s="222" t="s">
        <v>31</v>
      </c>
      <c r="B21" s="18" t="s">
        <v>32</v>
      </c>
      <c r="C21" s="16">
        <v>354500098</v>
      </c>
    </row>
    <row r="22" spans="1:3" s="223" customFormat="1" ht="12" customHeight="1" thickBot="1">
      <c r="A22" s="225" t="s">
        <v>33</v>
      </c>
      <c r="B22" s="23" t="s">
        <v>34</v>
      </c>
      <c r="C22" s="16">
        <v>46082295</v>
      </c>
    </row>
    <row r="23" spans="1:3" s="223" customFormat="1" ht="12" customHeight="1" thickBot="1">
      <c r="A23" s="43" t="s">
        <v>35</v>
      </c>
      <c r="B23" s="11" t="s">
        <v>36</v>
      </c>
      <c r="C23" s="12">
        <v>139531977</v>
      </c>
    </row>
    <row r="24" spans="1:3" s="223" customFormat="1" ht="12" customHeight="1">
      <c r="A24" s="220" t="s">
        <v>37</v>
      </c>
      <c r="B24" s="15" t="s">
        <v>38</v>
      </c>
      <c r="C24" s="16">
        <v>0</v>
      </c>
    </row>
    <row r="25" spans="1:3" s="221" customFormat="1" ht="12" customHeight="1">
      <c r="A25" s="222" t="s">
        <v>39</v>
      </c>
      <c r="B25" s="18" t="s">
        <v>40</v>
      </c>
      <c r="C25" s="16">
        <v>0</v>
      </c>
    </row>
    <row r="26" spans="1:3" s="223" customFormat="1" ht="12" customHeight="1">
      <c r="A26" s="222" t="s">
        <v>41</v>
      </c>
      <c r="B26" s="18" t="s">
        <v>42</v>
      </c>
      <c r="C26" s="16">
        <v>0</v>
      </c>
    </row>
    <row r="27" spans="1:3" s="223" customFormat="1" ht="12" customHeight="1">
      <c r="A27" s="222" t="s">
        <v>43</v>
      </c>
      <c r="B27" s="18" t="s">
        <v>44</v>
      </c>
      <c r="C27" s="16">
        <v>0</v>
      </c>
    </row>
    <row r="28" spans="1:3" s="223" customFormat="1" ht="12" customHeight="1">
      <c r="A28" s="222" t="s">
        <v>45</v>
      </c>
      <c r="B28" s="18" t="s">
        <v>46</v>
      </c>
      <c r="C28" s="16">
        <v>139531977</v>
      </c>
    </row>
    <row r="29" spans="1:3" s="223" customFormat="1" ht="12" customHeight="1" thickBot="1">
      <c r="A29" s="225" t="s">
        <v>47</v>
      </c>
      <c r="B29" s="23" t="s">
        <v>48</v>
      </c>
      <c r="C29" s="16">
        <v>129589139</v>
      </c>
    </row>
    <row r="30" spans="1:3" s="223" customFormat="1" ht="12" customHeight="1" thickBot="1">
      <c r="A30" s="43" t="s">
        <v>49</v>
      </c>
      <c r="B30" s="11" t="s">
        <v>269</v>
      </c>
      <c r="C30" s="24">
        <v>100758000</v>
      </c>
    </row>
    <row r="31" spans="1:3" s="223" customFormat="1" ht="12" customHeight="1">
      <c r="A31" s="220" t="s">
        <v>51</v>
      </c>
      <c r="B31" s="15" t="s">
        <v>52</v>
      </c>
      <c r="C31" s="226">
        <v>0</v>
      </c>
    </row>
    <row r="32" spans="1:3" s="223" customFormat="1" ht="12" customHeight="1">
      <c r="A32" s="222" t="s">
        <v>53</v>
      </c>
      <c r="B32" s="18" t="s">
        <v>54</v>
      </c>
      <c r="C32" s="226">
        <v>15000</v>
      </c>
    </row>
    <row r="33" spans="1:3" s="223" customFormat="1" ht="12" customHeight="1">
      <c r="A33" s="222" t="s">
        <v>55</v>
      </c>
      <c r="B33" s="18" t="s">
        <v>56</v>
      </c>
      <c r="C33" s="226">
        <v>71200000</v>
      </c>
    </row>
    <row r="34" spans="1:3" s="223" customFormat="1" ht="12" customHeight="1">
      <c r="A34" s="222" t="s">
        <v>57</v>
      </c>
      <c r="B34" s="18" t="s">
        <v>58</v>
      </c>
      <c r="C34" s="226">
        <v>40000</v>
      </c>
    </row>
    <row r="35" spans="1:3" s="223" customFormat="1" ht="12" customHeight="1">
      <c r="A35" s="222" t="s">
        <v>59</v>
      </c>
      <c r="B35" s="18" t="s">
        <v>60</v>
      </c>
      <c r="C35" s="226">
        <v>13500000</v>
      </c>
    </row>
    <row r="36" spans="1:3" s="223" customFormat="1" ht="12" customHeight="1">
      <c r="A36" s="222" t="s">
        <v>61</v>
      </c>
      <c r="B36" s="18" t="s">
        <v>62</v>
      </c>
      <c r="C36" s="226">
        <v>0</v>
      </c>
    </row>
    <row r="37" spans="1:3" s="223" customFormat="1" ht="12" customHeight="1" thickBot="1">
      <c r="A37" s="225" t="s">
        <v>63</v>
      </c>
      <c r="B37" s="25" t="s">
        <v>64</v>
      </c>
      <c r="C37" s="226">
        <v>16003000</v>
      </c>
    </row>
    <row r="38" spans="1:3" s="223" customFormat="1" ht="12" customHeight="1" thickBot="1">
      <c r="A38" s="43" t="s">
        <v>65</v>
      </c>
      <c r="B38" s="11" t="s">
        <v>66</v>
      </c>
      <c r="C38" s="12">
        <v>17405000</v>
      </c>
    </row>
    <row r="39" spans="1:3" s="223" customFormat="1" ht="12" customHeight="1">
      <c r="A39" s="220" t="s">
        <v>67</v>
      </c>
      <c r="B39" s="15" t="s">
        <v>68</v>
      </c>
      <c r="C39" s="16">
        <v>0</v>
      </c>
    </row>
    <row r="40" spans="1:3" s="223" customFormat="1" ht="12" customHeight="1">
      <c r="A40" s="222" t="s">
        <v>69</v>
      </c>
      <c r="B40" s="18" t="s">
        <v>70</v>
      </c>
      <c r="C40" s="16">
        <v>8400000</v>
      </c>
    </row>
    <row r="41" spans="1:3" s="223" customFormat="1" ht="12" customHeight="1">
      <c r="A41" s="222" t="s">
        <v>71</v>
      </c>
      <c r="B41" s="18" t="s">
        <v>72</v>
      </c>
      <c r="C41" s="16">
        <v>2100000</v>
      </c>
    </row>
    <row r="42" spans="1:3" s="223" customFormat="1" ht="12" customHeight="1">
      <c r="A42" s="222" t="s">
        <v>73</v>
      </c>
      <c r="B42" s="18" t="s">
        <v>74</v>
      </c>
      <c r="C42" s="16">
        <v>3500000</v>
      </c>
    </row>
    <row r="43" spans="1:3" s="223" customFormat="1" ht="12" customHeight="1">
      <c r="A43" s="222" t="s">
        <v>75</v>
      </c>
      <c r="B43" s="18" t="s">
        <v>76</v>
      </c>
      <c r="C43" s="16">
        <v>0</v>
      </c>
    </row>
    <row r="44" spans="1:3" s="223" customFormat="1" ht="12" customHeight="1">
      <c r="A44" s="222" t="s">
        <v>77</v>
      </c>
      <c r="B44" s="18" t="s">
        <v>78</v>
      </c>
      <c r="C44" s="16">
        <v>3405000</v>
      </c>
    </row>
    <row r="45" spans="1:3" s="223" customFormat="1" ht="12" customHeight="1">
      <c r="A45" s="222" t="s">
        <v>79</v>
      </c>
      <c r="B45" s="18" t="s">
        <v>80</v>
      </c>
      <c r="C45" s="16">
        <v>0</v>
      </c>
    </row>
    <row r="46" spans="1:3" s="223" customFormat="1" ht="12" customHeight="1">
      <c r="A46" s="222" t="s">
        <v>81</v>
      </c>
      <c r="B46" s="18" t="s">
        <v>82</v>
      </c>
      <c r="C46" s="16">
        <v>0</v>
      </c>
    </row>
    <row r="47" spans="1:3" s="223" customFormat="1" ht="12" customHeight="1">
      <c r="A47" s="222" t="s">
        <v>83</v>
      </c>
      <c r="B47" s="18" t="s">
        <v>84</v>
      </c>
      <c r="C47" s="16">
        <v>0</v>
      </c>
    </row>
    <row r="48" spans="1:3" s="223" customFormat="1" ht="12" customHeight="1">
      <c r="A48" s="225" t="s">
        <v>85</v>
      </c>
      <c r="B48" s="23" t="s">
        <v>86</v>
      </c>
      <c r="C48" s="16">
        <v>0</v>
      </c>
    </row>
    <row r="49" spans="1:3" s="223" customFormat="1" ht="12" customHeight="1" thickBot="1">
      <c r="A49" s="225" t="s">
        <v>87</v>
      </c>
      <c r="B49" s="23" t="s">
        <v>88</v>
      </c>
      <c r="C49" s="16">
        <v>0</v>
      </c>
    </row>
    <row r="50" spans="1:3" s="223" customFormat="1" ht="12" customHeight="1" thickBot="1">
      <c r="A50" s="43" t="s">
        <v>89</v>
      </c>
      <c r="B50" s="11" t="s">
        <v>90</v>
      </c>
      <c r="C50" s="12">
        <v>27204000</v>
      </c>
    </row>
    <row r="51" spans="1:3" s="223" customFormat="1" ht="12" customHeight="1">
      <c r="A51" s="220" t="s">
        <v>91</v>
      </c>
      <c r="B51" s="15" t="s">
        <v>92</v>
      </c>
      <c r="C51" s="26">
        <v>0</v>
      </c>
    </row>
    <row r="52" spans="1:3" s="223" customFormat="1" ht="12" customHeight="1">
      <c r="A52" s="222" t="s">
        <v>93</v>
      </c>
      <c r="B52" s="18" t="s">
        <v>94</v>
      </c>
      <c r="C52" s="26">
        <v>27204000</v>
      </c>
    </row>
    <row r="53" spans="1:3" s="223" customFormat="1" ht="12" customHeight="1">
      <c r="A53" s="222" t="s">
        <v>95</v>
      </c>
      <c r="B53" s="18" t="s">
        <v>96</v>
      </c>
      <c r="C53" s="26">
        <v>0</v>
      </c>
    </row>
    <row r="54" spans="1:3" s="223" customFormat="1" ht="12" customHeight="1">
      <c r="A54" s="222" t="s">
        <v>97</v>
      </c>
      <c r="B54" s="18" t="s">
        <v>98</v>
      </c>
      <c r="C54" s="26">
        <v>0</v>
      </c>
    </row>
    <row r="55" spans="1:3" s="223" customFormat="1" ht="12" customHeight="1" thickBot="1">
      <c r="A55" s="225" t="s">
        <v>99</v>
      </c>
      <c r="B55" s="23" t="s">
        <v>100</v>
      </c>
      <c r="C55" s="26">
        <v>0</v>
      </c>
    </row>
    <row r="56" spans="1:3" s="223" customFormat="1" ht="12" customHeight="1" thickBot="1">
      <c r="A56" s="43" t="s">
        <v>101</v>
      </c>
      <c r="B56" s="11" t="s">
        <v>102</v>
      </c>
      <c r="C56" s="12">
        <v>0</v>
      </c>
    </row>
    <row r="57" spans="1:3" s="223" customFormat="1" ht="12" customHeight="1">
      <c r="A57" s="220" t="s">
        <v>103</v>
      </c>
      <c r="B57" s="15" t="s">
        <v>104</v>
      </c>
      <c r="C57" s="16">
        <v>0</v>
      </c>
    </row>
    <row r="58" spans="1:3" s="223" customFormat="1" ht="12" customHeight="1">
      <c r="A58" s="222" t="s">
        <v>105</v>
      </c>
      <c r="B58" s="18" t="s">
        <v>106</v>
      </c>
      <c r="C58" s="16">
        <v>0</v>
      </c>
    </row>
    <row r="59" spans="1:3" s="223" customFormat="1" ht="12" customHeight="1">
      <c r="A59" s="222" t="s">
        <v>107</v>
      </c>
      <c r="B59" s="18" t="s">
        <v>108</v>
      </c>
      <c r="C59" s="16">
        <v>0</v>
      </c>
    </row>
    <row r="60" spans="1:3" s="223" customFormat="1" ht="12" customHeight="1" thickBot="1">
      <c r="A60" s="225" t="s">
        <v>109</v>
      </c>
      <c r="B60" s="23" t="s">
        <v>110</v>
      </c>
      <c r="C60" s="16">
        <v>0</v>
      </c>
    </row>
    <row r="61" spans="1:3" s="223" customFormat="1" ht="12" customHeight="1" thickBot="1">
      <c r="A61" s="43" t="s">
        <v>111</v>
      </c>
      <c r="B61" s="22" t="s">
        <v>112</v>
      </c>
      <c r="C61" s="12">
        <v>810000</v>
      </c>
    </row>
    <row r="62" spans="1:3" s="223" customFormat="1" ht="12" customHeight="1">
      <c r="A62" s="220" t="s">
        <v>113</v>
      </c>
      <c r="B62" s="15" t="s">
        <v>114</v>
      </c>
      <c r="C62" s="27">
        <v>0</v>
      </c>
    </row>
    <row r="63" spans="1:3" s="223" customFormat="1" ht="12" customHeight="1">
      <c r="A63" s="222" t="s">
        <v>115</v>
      </c>
      <c r="B63" s="18" t="s">
        <v>116</v>
      </c>
      <c r="C63" s="27">
        <v>810000</v>
      </c>
    </row>
    <row r="64" spans="1:3" s="223" customFormat="1" ht="12" customHeight="1">
      <c r="A64" s="222" t="s">
        <v>117</v>
      </c>
      <c r="B64" s="18" t="s">
        <v>118</v>
      </c>
      <c r="C64" s="27">
        <v>0</v>
      </c>
    </row>
    <row r="65" spans="1:3" s="223" customFormat="1" ht="12" customHeight="1" thickBot="1">
      <c r="A65" s="225" t="s">
        <v>119</v>
      </c>
      <c r="B65" s="23" t="s">
        <v>120</v>
      </c>
      <c r="C65" s="27">
        <v>0</v>
      </c>
    </row>
    <row r="66" spans="1:3" s="223" customFormat="1" ht="12" customHeight="1" thickBot="1">
      <c r="A66" s="43" t="s">
        <v>258</v>
      </c>
      <c r="B66" s="11" t="s">
        <v>122</v>
      </c>
      <c r="C66" s="24">
        <v>1152390258</v>
      </c>
    </row>
    <row r="67" spans="1:3" s="223" customFormat="1" ht="12" customHeight="1" thickBot="1">
      <c r="A67" s="227" t="s">
        <v>413</v>
      </c>
      <c r="B67" s="22" t="s">
        <v>124</v>
      </c>
      <c r="C67" s="12">
        <v>29896000</v>
      </c>
    </row>
    <row r="68" spans="1:3" s="223" customFormat="1" ht="12" customHeight="1">
      <c r="A68" s="220" t="s">
        <v>125</v>
      </c>
      <c r="B68" s="15" t="s">
        <v>126</v>
      </c>
      <c r="C68" s="27">
        <v>29896000</v>
      </c>
    </row>
    <row r="69" spans="1:3" s="223" customFormat="1" ht="12" customHeight="1">
      <c r="A69" s="222" t="s">
        <v>127</v>
      </c>
      <c r="B69" s="18" t="s">
        <v>128</v>
      </c>
      <c r="C69" s="27">
        <v>0</v>
      </c>
    </row>
    <row r="70" spans="1:3" s="223" customFormat="1" ht="12" customHeight="1" thickBot="1">
      <c r="A70" s="225" t="s">
        <v>129</v>
      </c>
      <c r="B70" s="228" t="s">
        <v>414</v>
      </c>
      <c r="C70" s="27">
        <v>0</v>
      </c>
    </row>
    <row r="71" spans="1:3" s="223" customFormat="1" ht="12" customHeight="1" thickBot="1">
      <c r="A71" s="227" t="s">
        <v>131</v>
      </c>
      <c r="B71" s="22" t="s">
        <v>132</v>
      </c>
      <c r="C71" s="12">
        <v>0</v>
      </c>
    </row>
    <row r="72" spans="1:3" s="223" customFormat="1" ht="12" customHeight="1">
      <c r="A72" s="220" t="s">
        <v>133</v>
      </c>
      <c r="B72" s="15" t="s">
        <v>134</v>
      </c>
      <c r="C72" s="27">
        <v>0</v>
      </c>
    </row>
    <row r="73" spans="1:3" s="223" customFormat="1" ht="12" customHeight="1">
      <c r="A73" s="222" t="s">
        <v>135</v>
      </c>
      <c r="B73" s="18" t="s">
        <v>136</v>
      </c>
      <c r="C73" s="27">
        <v>0</v>
      </c>
    </row>
    <row r="74" spans="1:3" s="223" customFormat="1" ht="12" customHeight="1">
      <c r="A74" s="222" t="s">
        <v>137</v>
      </c>
      <c r="B74" s="18" t="s">
        <v>138</v>
      </c>
      <c r="C74" s="27">
        <v>0</v>
      </c>
    </row>
    <row r="75" spans="1:3" s="223" customFormat="1" ht="12" customHeight="1" thickBot="1">
      <c r="A75" s="225" t="s">
        <v>139</v>
      </c>
      <c r="B75" s="23" t="s">
        <v>140</v>
      </c>
      <c r="C75" s="27">
        <v>0</v>
      </c>
    </row>
    <row r="76" spans="1:3" s="223" customFormat="1" ht="12" customHeight="1" thickBot="1">
      <c r="A76" s="227" t="s">
        <v>141</v>
      </c>
      <c r="B76" s="22" t="s">
        <v>142</v>
      </c>
      <c r="C76" s="12">
        <v>189394975</v>
      </c>
    </row>
    <row r="77" spans="1:3" s="223" customFormat="1" ht="12" customHeight="1">
      <c r="A77" s="220" t="s">
        <v>143</v>
      </c>
      <c r="B77" s="15" t="s">
        <v>144</v>
      </c>
      <c r="C77" s="27">
        <v>189394975</v>
      </c>
    </row>
    <row r="78" spans="1:3" s="223" customFormat="1" ht="12" customHeight="1" thickBot="1">
      <c r="A78" s="225" t="s">
        <v>145</v>
      </c>
      <c r="B78" s="23" t="s">
        <v>146</v>
      </c>
      <c r="C78" s="27">
        <v>0</v>
      </c>
    </row>
    <row r="79" spans="1:3" s="221" customFormat="1" ht="12" customHeight="1" thickBot="1">
      <c r="A79" s="227" t="s">
        <v>147</v>
      </c>
      <c r="B79" s="22" t="s">
        <v>148</v>
      </c>
      <c r="C79" s="12">
        <v>0</v>
      </c>
    </row>
    <row r="80" spans="1:3" s="223" customFormat="1" ht="12" customHeight="1">
      <c r="A80" s="220" t="s">
        <v>149</v>
      </c>
      <c r="B80" s="15" t="s">
        <v>150</v>
      </c>
      <c r="C80" s="27">
        <v>0</v>
      </c>
    </row>
    <row r="81" spans="1:3" s="223" customFormat="1" ht="12" customHeight="1">
      <c r="A81" s="222" t="s">
        <v>151</v>
      </c>
      <c r="B81" s="18" t="s">
        <v>152</v>
      </c>
      <c r="C81" s="27">
        <v>0</v>
      </c>
    </row>
    <row r="82" spans="1:3" s="223" customFormat="1" ht="12" customHeight="1" thickBot="1">
      <c r="A82" s="225" t="s">
        <v>153</v>
      </c>
      <c r="B82" s="23" t="s">
        <v>154</v>
      </c>
      <c r="C82" s="27">
        <v>0</v>
      </c>
    </row>
    <row r="83" spans="1:3" s="223" customFormat="1" ht="12" customHeight="1" thickBot="1">
      <c r="A83" s="227" t="s">
        <v>155</v>
      </c>
      <c r="B83" s="22" t="s">
        <v>156</v>
      </c>
      <c r="C83" s="12">
        <v>0</v>
      </c>
    </row>
    <row r="84" spans="1:3" s="223" customFormat="1" ht="12" customHeight="1">
      <c r="A84" s="229" t="s">
        <v>157</v>
      </c>
      <c r="B84" s="15" t="s">
        <v>158</v>
      </c>
      <c r="C84" s="27">
        <v>0</v>
      </c>
    </row>
    <row r="85" spans="1:3" s="223" customFormat="1" ht="12" customHeight="1">
      <c r="A85" s="230" t="s">
        <v>159</v>
      </c>
      <c r="B85" s="18" t="s">
        <v>160</v>
      </c>
      <c r="C85" s="27">
        <v>0</v>
      </c>
    </row>
    <row r="86" spans="1:3" s="223" customFormat="1" ht="12" customHeight="1">
      <c r="A86" s="230" t="s">
        <v>161</v>
      </c>
      <c r="B86" s="18" t="s">
        <v>162</v>
      </c>
      <c r="C86" s="27">
        <v>0</v>
      </c>
    </row>
    <row r="87" spans="1:3" s="221" customFormat="1" ht="12" customHeight="1" thickBot="1">
      <c r="A87" s="231" t="s">
        <v>163</v>
      </c>
      <c r="B87" s="23" t="s">
        <v>164</v>
      </c>
      <c r="C87" s="27">
        <v>0</v>
      </c>
    </row>
    <row r="88" spans="1:3" s="221" customFormat="1" ht="12" customHeight="1" thickBot="1">
      <c r="A88" s="227" t="s">
        <v>165</v>
      </c>
      <c r="B88" s="22" t="s">
        <v>166</v>
      </c>
      <c r="C88" s="34"/>
    </row>
    <row r="89" spans="1:3" s="221" customFormat="1" ht="12" customHeight="1" thickBot="1">
      <c r="A89" s="227" t="s">
        <v>415</v>
      </c>
      <c r="B89" s="22" t="s">
        <v>168</v>
      </c>
      <c r="C89" s="34"/>
    </row>
    <row r="90" spans="1:3" s="221" customFormat="1" ht="12" customHeight="1" thickBot="1">
      <c r="A90" s="227" t="s">
        <v>416</v>
      </c>
      <c r="B90" s="35" t="s">
        <v>170</v>
      </c>
      <c r="C90" s="24">
        <v>219290975</v>
      </c>
    </row>
    <row r="91" spans="1:3" s="221" customFormat="1" ht="12" customHeight="1" thickBot="1">
      <c r="A91" s="232" t="s">
        <v>417</v>
      </c>
      <c r="B91" s="37" t="s">
        <v>418</v>
      </c>
      <c r="C91" s="24">
        <v>1371681233</v>
      </c>
    </row>
    <row r="92" spans="1:3" s="223" customFormat="1" ht="15" customHeight="1" thickBot="1">
      <c r="A92" s="233"/>
      <c r="B92" s="234"/>
      <c r="C92" s="235"/>
    </row>
    <row r="93" spans="1:3" s="216" customFormat="1" ht="16.5" customHeight="1" thickBot="1">
      <c r="A93" s="236"/>
      <c r="B93" s="237" t="s">
        <v>274</v>
      </c>
      <c r="C93" s="238"/>
    </row>
    <row r="94" spans="1:3" s="239" customFormat="1" ht="12" customHeight="1" thickBot="1">
      <c r="A94" s="6" t="s">
        <v>7</v>
      </c>
      <c r="B94" s="47" t="s">
        <v>419</v>
      </c>
      <c r="C94" s="48">
        <v>595380717</v>
      </c>
    </row>
    <row r="95" spans="1:3" ht="12" customHeight="1">
      <c r="A95" s="240" t="s">
        <v>9</v>
      </c>
      <c r="B95" s="50" t="s">
        <v>177</v>
      </c>
      <c r="C95" s="51">
        <v>281768939</v>
      </c>
    </row>
    <row r="96" spans="1:3" ht="12" customHeight="1">
      <c r="A96" s="222" t="s">
        <v>11</v>
      </c>
      <c r="B96" s="52" t="s">
        <v>178</v>
      </c>
      <c r="C96" s="53">
        <v>37346717</v>
      </c>
    </row>
    <row r="97" spans="1:5" ht="12" customHeight="1">
      <c r="A97" s="222" t="s">
        <v>13</v>
      </c>
      <c r="B97" s="52" t="s">
        <v>179</v>
      </c>
      <c r="C97" s="53">
        <v>208123497</v>
      </c>
    </row>
    <row r="98" spans="1:5" ht="12" customHeight="1">
      <c r="A98" s="222"/>
      <c r="B98" s="241" t="s">
        <v>420</v>
      </c>
      <c r="C98" s="54"/>
    </row>
    <row r="99" spans="1:5" ht="12" customHeight="1">
      <c r="A99" s="222" t="s">
        <v>15</v>
      </c>
      <c r="B99" s="55" t="s">
        <v>180</v>
      </c>
      <c r="C99" s="53">
        <v>24760000</v>
      </c>
    </row>
    <row r="100" spans="1:5" ht="12" customHeight="1">
      <c r="A100" s="222" t="s">
        <v>181</v>
      </c>
      <c r="B100" s="56" t="s">
        <v>182</v>
      </c>
      <c r="C100" s="54">
        <v>30900000</v>
      </c>
    </row>
    <row r="101" spans="1:5" ht="12" customHeight="1">
      <c r="A101" s="222" t="s">
        <v>19</v>
      </c>
      <c r="B101" s="52" t="s">
        <v>421</v>
      </c>
      <c r="C101" s="53">
        <v>0</v>
      </c>
    </row>
    <row r="102" spans="1:5" ht="12" customHeight="1">
      <c r="A102" s="222" t="s">
        <v>184</v>
      </c>
      <c r="B102" s="59" t="s">
        <v>185</v>
      </c>
      <c r="C102" s="54">
        <v>0</v>
      </c>
    </row>
    <row r="103" spans="1:5" ht="12" customHeight="1">
      <c r="A103" s="222" t="s">
        <v>186</v>
      </c>
      <c r="B103" s="59" t="s">
        <v>187</v>
      </c>
      <c r="C103" s="53">
        <v>0</v>
      </c>
    </row>
    <row r="104" spans="1:5" ht="12" customHeight="1">
      <c r="A104" s="222" t="s">
        <v>188</v>
      </c>
      <c r="B104" s="59" t="s">
        <v>189</v>
      </c>
      <c r="C104" s="54">
        <v>0</v>
      </c>
    </row>
    <row r="105" spans="1:5" ht="12" customHeight="1">
      <c r="A105" s="222" t="s">
        <v>190</v>
      </c>
      <c r="B105" s="60" t="s">
        <v>191</v>
      </c>
      <c r="C105" s="53">
        <v>0</v>
      </c>
    </row>
    <row r="106" spans="1:5" ht="12" customHeight="1">
      <c r="A106" s="222" t="s">
        <v>192</v>
      </c>
      <c r="B106" s="60" t="s">
        <v>193</v>
      </c>
      <c r="C106" s="54">
        <v>0</v>
      </c>
    </row>
    <row r="107" spans="1:5" ht="12" customHeight="1">
      <c r="A107" s="222" t="s">
        <v>194</v>
      </c>
      <c r="B107" s="59" t="s">
        <v>195</v>
      </c>
      <c r="C107" s="53">
        <v>1600000</v>
      </c>
    </row>
    <row r="108" spans="1:5" ht="12" customHeight="1">
      <c r="A108" s="222" t="s">
        <v>196</v>
      </c>
      <c r="B108" s="59" t="s">
        <v>197</v>
      </c>
      <c r="C108" s="53">
        <v>0</v>
      </c>
    </row>
    <row r="109" spans="1:5" ht="12" customHeight="1">
      <c r="A109" s="222" t="s">
        <v>198</v>
      </c>
      <c r="B109" s="60" t="s">
        <v>199</v>
      </c>
      <c r="C109" s="53">
        <v>2000000</v>
      </c>
      <c r="E109" s="156">
        <f>C157-C91</f>
        <v>0</v>
      </c>
    </row>
    <row r="110" spans="1:5" ht="12" customHeight="1">
      <c r="A110" s="242" t="s">
        <v>200</v>
      </c>
      <c r="B110" s="58" t="s">
        <v>201</v>
      </c>
      <c r="C110" s="53">
        <v>0</v>
      </c>
    </row>
    <row r="111" spans="1:5" ht="12" customHeight="1">
      <c r="A111" s="222" t="s">
        <v>202</v>
      </c>
      <c r="B111" s="58" t="s">
        <v>203</v>
      </c>
      <c r="C111" s="53">
        <v>0</v>
      </c>
    </row>
    <row r="112" spans="1:5" ht="12" customHeight="1">
      <c r="A112" s="222" t="s">
        <v>204</v>
      </c>
      <c r="B112" s="60" t="s">
        <v>205</v>
      </c>
      <c r="C112" s="53">
        <v>27300000</v>
      </c>
    </row>
    <row r="113" spans="1:3" ht="12" customHeight="1">
      <c r="A113" s="222" t="s">
        <v>206</v>
      </c>
      <c r="B113" s="55" t="s">
        <v>207</v>
      </c>
      <c r="C113" s="53">
        <v>12481564</v>
      </c>
    </row>
    <row r="114" spans="1:3" ht="12" customHeight="1">
      <c r="A114" s="225" t="s">
        <v>208</v>
      </c>
      <c r="B114" s="52" t="s">
        <v>422</v>
      </c>
      <c r="C114" s="53">
        <v>12481564</v>
      </c>
    </row>
    <row r="115" spans="1:3" ht="12" customHeight="1" thickBot="1">
      <c r="A115" s="243" t="s">
        <v>210</v>
      </c>
      <c r="B115" s="244" t="s">
        <v>423</v>
      </c>
      <c r="C115" s="16">
        <v>0</v>
      </c>
    </row>
    <row r="116" spans="1:3" ht="12" customHeight="1" thickBot="1">
      <c r="A116" s="43" t="s">
        <v>21</v>
      </c>
      <c r="B116" s="63" t="s">
        <v>212</v>
      </c>
      <c r="C116" s="12">
        <v>267969051</v>
      </c>
    </row>
    <row r="117" spans="1:3" ht="12" customHeight="1">
      <c r="A117" s="220" t="s">
        <v>23</v>
      </c>
      <c r="B117" s="52" t="s">
        <v>213</v>
      </c>
      <c r="C117" s="16">
        <v>251014524</v>
      </c>
    </row>
    <row r="118" spans="1:3" ht="12" customHeight="1">
      <c r="A118" s="220" t="s">
        <v>25</v>
      </c>
      <c r="B118" s="64" t="s">
        <v>214</v>
      </c>
      <c r="C118" s="16">
        <v>0</v>
      </c>
    </row>
    <row r="119" spans="1:3" ht="12" customHeight="1">
      <c r="A119" s="220" t="s">
        <v>27</v>
      </c>
      <c r="B119" s="64" t="s">
        <v>215</v>
      </c>
      <c r="C119" s="16">
        <v>16954527</v>
      </c>
    </row>
    <row r="120" spans="1:3" ht="12" customHeight="1">
      <c r="A120" s="220" t="s">
        <v>29</v>
      </c>
      <c r="B120" s="64" t="s">
        <v>216</v>
      </c>
      <c r="C120" s="16">
        <v>0</v>
      </c>
    </row>
    <row r="121" spans="1:3" ht="12" customHeight="1">
      <c r="A121" s="220" t="s">
        <v>31</v>
      </c>
      <c r="B121" s="21" t="s">
        <v>217</v>
      </c>
      <c r="C121" s="16">
        <v>0</v>
      </c>
    </row>
    <row r="122" spans="1:3" ht="12" customHeight="1">
      <c r="A122" s="220" t="s">
        <v>33</v>
      </c>
      <c r="B122" s="19" t="s">
        <v>218</v>
      </c>
      <c r="C122" s="16">
        <v>0</v>
      </c>
    </row>
    <row r="123" spans="1:3" ht="12" customHeight="1">
      <c r="A123" s="220" t="s">
        <v>219</v>
      </c>
      <c r="B123" s="66" t="s">
        <v>220</v>
      </c>
      <c r="C123" s="16">
        <v>0</v>
      </c>
    </row>
    <row r="124" spans="1:3" ht="12" customHeight="1">
      <c r="A124" s="220" t="s">
        <v>221</v>
      </c>
      <c r="B124" s="60" t="s">
        <v>193</v>
      </c>
      <c r="C124" s="16">
        <v>0</v>
      </c>
    </row>
    <row r="125" spans="1:3" ht="12" customHeight="1">
      <c r="A125" s="220" t="s">
        <v>222</v>
      </c>
      <c r="B125" s="60" t="s">
        <v>223</v>
      </c>
      <c r="C125" s="16">
        <v>0</v>
      </c>
    </row>
    <row r="126" spans="1:3" ht="12" customHeight="1">
      <c r="A126" s="220" t="s">
        <v>224</v>
      </c>
      <c r="B126" s="60" t="s">
        <v>225</v>
      </c>
      <c r="C126" s="16">
        <v>0</v>
      </c>
    </row>
    <row r="127" spans="1:3" ht="12" customHeight="1">
      <c r="A127" s="220" t="s">
        <v>226</v>
      </c>
      <c r="B127" s="60" t="s">
        <v>199</v>
      </c>
      <c r="C127" s="16">
        <v>0</v>
      </c>
    </row>
    <row r="128" spans="1:3" ht="12" customHeight="1">
      <c r="A128" s="220" t="s">
        <v>227</v>
      </c>
      <c r="B128" s="60" t="s">
        <v>228</v>
      </c>
      <c r="C128" s="16">
        <v>0</v>
      </c>
    </row>
    <row r="129" spans="1:11" ht="12" customHeight="1" thickBot="1">
      <c r="A129" s="242" t="s">
        <v>229</v>
      </c>
      <c r="B129" s="60" t="s">
        <v>230</v>
      </c>
      <c r="C129" s="16">
        <v>0</v>
      </c>
    </row>
    <row r="130" spans="1:11" ht="12" customHeight="1" thickBot="1">
      <c r="A130" s="43" t="s">
        <v>35</v>
      </c>
      <c r="B130" s="68" t="s">
        <v>231</v>
      </c>
      <c r="C130" s="12">
        <v>863349768</v>
      </c>
    </row>
    <row r="131" spans="1:11" ht="12" customHeight="1" thickBot="1">
      <c r="A131" s="43" t="s">
        <v>232</v>
      </c>
      <c r="B131" s="68" t="s">
        <v>233</v>
      </c>
      <c r="C131" s="12">
        <v>3532000</v>
      </c>
    </row>
    <row r="132" spans="1:11" s="239" customFormat="1" ht="12" customHeight="1">
      <c r="A132" s="220" t="s">
        <v>51</v>
      </c>
      <c r="B132" s="69" t="s">
        <v>424</v>
      </c>
      <c r="C132" s="65">
        <v>3532000</v>
      </c>
    </row>
    <row r="133" spans="1:11" ht="12" customHeight="1">
      <c r="A133" s="220" t="s">
        <v>53</v>
      </c>
      <c r="B133" s="69" t="s">
        <v>235</v>
      </c>
      <c r="C133" s="65">
        <v>0</v>
      </c>
    </row>
    <row r="134" spans="1:11" ht="12" customHeight="1" thickBot="1">
      <c r="A134" s="242" t="s">
        <v>55</v>
      </c>
      <c r="B134" s="70" t="s">
        <v>425</v>
      </c>
      <c r="C134" s="65">
        <v>0</v>
      </c>
    </row>
    <row r="135" spans="1:11" ht="12" customHeight="1" thickBot="1">
      <c r="A135" s="43" t="s">
        <v>65</v>
      </c>
      <c r="B135" s="68" t="s">
        <v>237</v>
      </c>
      <c r="C135" s="12">
        <v>0</v>
      </c>
    </row>
    <row r="136" spans="1:11" ht="12" customHeight="1">
      <c r="A136" s="220" t="s">
        <v>67</v>
      </c>
      <c r="B136" s="69" t="s">
        <v>238</v>
      </c>
      <c r="C136" s="65">
        <v>0</v>
      </c>
    </row>
    <row r="137" spans="1:11" ht="12" customHeight="1">
      <c r="A137" s="220" t="s">
        <v>69</v>
      </c>
      <c r="B137" s="69" t="s">
        <v>239</v>
      </c>
      <c r="C137" s="65">
        <v>0</v>
      </c>
    </row>
    <row r="138" spans="1:11" ht="12" customHeight="1">
      <c r="A138" s="220" t="s">
        <v>71</v>
      </c>
      <c r="B138" s="69" t="s">
        <v>240</v>
      </c>
      <c r="C138" s="65">
        <v>0</v>
      </c>
    </row>
    <row r="139" spans="1:11" ht="12" customHeight="1">
      <c r="A139" s="220" t="s">
        <v>73</v>
      </c>
      <c r="B139" s="69" t="s">
        <v>426</v>
      </c>
      <c r="C139" s="65">
        <v>0</v>
      </c>
    </row>
    <row r="140" spans="1:11" ht="12" customHeight="1">
      <c r="A140" s="220" t="s">
        <v>75</v>
      </c>
      <c r="B140" s="69" t="s">
        <v>242</v>
      </c>
      <c r="C140" s="65">
        <v>0</v>
      </c>
    </row>
    <row r="141" spans="1:11" s="239" customFormat="1" ht="12" customHeight="1" thickBot="1">
      <c r="A141" s="242" t="s">
        <v>77</v>
      </c>
      <c r="B141" s="70" t="s">
        <v>243</v>
      </c>
      <c r="C141" s="65">
        <v>0</v>
      </c>
    </row>
    <row r="142" spans="1:11" ht="12" customHeight="1" thickBot="1">
      <c r="A142" s="43" t="s">
        <v>89</v>
      </c>
      <c r="B142" s="68" t="s">
        <v>427</v>
      </c>
      <c r="C142" s="24">
        <v>504799465</v>
      </c>
      <c r="K142" s="245"/>
    </row>
    <row r="143" spans="1:11">
      <c r="A143" s="220" t="s">
        <v>91</v>
      </c>
      <c r="B143" s="69" t="s">
        <v>245</v>
      </c>
      <c r="C143" s="65">
        <v>0</v>
      </c>
    </row>
    <row r="144" spans="1:11" ht="12" customHeight="1">
      <c r="A144" s="220" t="s">
        <v>93</v>
      </c>
      <c r="B144" s="69" t="s">
        <v>246</v>
      </c>
      <c r="C144" s="65">
        <v>18143148</v>
      </c>
    </row>
    <row r="145" spans="1:3" ht="12" customHeight="1">
      <c r="A145" s="220" t="s">
        <v>95</v>
      </c>
      <c r="B145" s="69" t="s">
        <v>428</v>
      </c>
      <c r="C145" s="65">
        <v>485703028</v>
      </c>
    </row>
    <row r="146" spans="1:3" s="239" customFormat="1" ht="12" customHeight="1">
      <c r="A146" s="220" t="s">
        <v>97</v>
      </c>
      <c r="B146" s="69" t="s">
        <v>247</v>
      </c>
      <c r="C146" s="65">
        <v>0</v>
      </c>
    </row>
    <row r="147" spans="1:3" s="239" customFormat="1" ht="12" customHeight="1" thickBot="1">
      <c r="A147" s="242" t="s">
        <v>99</v>
      </c>
      <c r="B147" s="70" t="s">
        <v>248</v>
      </c>
      <c r="C147" s="65">
        <v>953289</v>
      </c>
    </row>
    <row r="148" spans="1:3" s="239" customFormat="1" ht="12" customHeight="1" thickBot="1">
      <c r="A148" s="43" t="s">
        <v>249</v>
      </c>
      <c r="B148" s="68" t="s">
        <v>250</v>
      </c>
      <c r="C148" s="71">
        <v>0</v>
      </c>
    </row>
    <row r="149" spans="1:3" s="239" customFormat="1" ht="12" customHeight="1">
      <c r="A149" s="220" t="s">
        <v>103</v>
      </c>
      <c r="B149" s="69" t="s">
        <v>251</v>
      </c>
      <c r="C149" s="65">
        <v>0</v>
      </c>
    </row>
    <row r="150" spans="1:3" s="239" customFormat="1" ht="12" customHeight="1">
      <c r="A150" s="220" t="s">
        <v>105</v>
      </c>
      <c r="B150" s="69" t="s">
        <v>252</v>
      </c>
      <c r="C150" s="65">
        <v>0</v>
      </c>
    </row>
    <row r="151" spans="1:3" s="239" customFormat="1" ht="12" customHeight="1">
      <c r="A151" s="220" t="s">
        <v>107</v>
      </c>
      <c r="B151" s="69" t="s">
        <v>253</v>
      </c>
      <c r="C151" s="65">
        <v>0</v>
      </c>
    </row>
    <row r="152" spans="1:3" s="239" customFormat="1" ht="12" customHeight="1">
      <c r="A152" s="220" t="s">
        <v>109</v>
      </c>
      <c r="B152" s="69" t="s">
        <v>429</v>
      </c>
      <c r="C152" s="65">
        <v>0</v>
      </c>
    </row>
    <row r="153" spans="1:3" ht="12.75" customHeight="1" thickBot="1">
      <c r="A153" s="242" t="s">
        <v>255</v>
      </c>
      <c r="B153" s="70" t="s">
        <v>256</v>
      </c>
      <c r="C153" s="67">
        <v>0</v>
      </c>
    </row>
    <row r="154" spans="1:3" ht="12.75" customHeight="1" thickBot="1">
      <c r="A154" s="246" t="s">
        <v>111</v>
      </c>
      <c r="B154" s="68" t="s">
        <v>257</v>
      </c>
      <c r="C154" s="247">
        <v>0</v>
      </c>
    </row>
    <row r="155" spans="1:3" ht="12.75" customHeight="1" thickBot="1">
      <c r="A155" s="248" t="s">
        <v>258</v>
      </c>
      <c r="B155" s="249" t="s">
        <v>259</v>
      </c>
      <c r="C155" s="250">
        <v>0</v>
      </c>
    </row>
    <row r="156" spans="1:3" ht="12" customHeight="1" thickBot="1">
      <c r="A156" s="43" t="s">
        <v>260</v>
      </c>
      <c r="B156" s="68" t="s">
        <v>261</v>
      </c>
      <c r="C156" s="73">
        <v>508331465</v>
      </c>
    </row>
    <row r="157" spans="1:3" ht="15" customHeight="1" thickBot="1">
      <c r="A157" s="251" t="s">
        <v>262</v>
      </c>
      <c r="B157" s="77" t="s">
        <v>263</v>
      </c>
      <c r="C157" s="73">
        <v>1371681233</v>
      </c>
    </row>
    <row r="158" spans="1:3" ht="13.5" thickBot="1"/>
    <row r="159" spans="1:3" ht="15" customHeight="1" thickBot="1">
      <c r="A159" s="255" t="s">
        <v>430</v>
      </c>
      <c r="B159" s="256"/>
      <c r="C159" s="257">
        <f>'[1]9.1.1. sz. mell ÖNK'!C158+'[1]9.1.2. sz. mell ÖNK'!C157+'[1]9.1.3. sz. mell ÖNK'!C157</f>
        <v>7</v>
      </c>
    </row>
    <row r="160" spans="1:3" ht="14.25" customHeight="1" thickBot="1">
      <c r="A160" s="255" t="s">
        <v>431</v>
      </c>
      <c r="B160" s="256"/>
      <c r="C160" s="257">
        <f>'[1]9.1.1. sz. mell ÖNK'!C159+'[1]9.1.2. sz. mell ÖNK'!C158+'[1]9.1.3. sz. mell ÖNK'!C158</f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K160"/>
  <sheetViews>
    <sheetView view="pageBreakPreview" topLeftCell="A82" zoomScale="130" zoomScaleNormal="100" zoomScaleSheetLayoutView="130" workbookViewId="0">
      <selection activeCell="C94" sqref="C94:C157"/>
    </sheetView>
  </sheetViews>
  <sheetFormatPr defaultRowHeight="12.75"/>
  <cols>
    <col min="1" max="1" width="19.5" style="252" customWidth="1"/>
    <col min="2" max="2" width="72" style="253" customWidth="1"/>
    <col min="3" max="3" width="25" style="254" customWidth="1"/>
    <col min="4" max="4" width="12" style="212" customWidth="1"/>
    <col min="5" max="5" width="20.83203125" style="212" bestFit="1" customWidth="1"/>
    <col min="6" max="6" width="17" style="212" bestFit="1" customWidth="1"/>
    <col min="7" max="16384" width="9.33203125" style="212"/>
  </cols>
  <sheetData>
    <row r="1" spans="1:5" ht="27" customHeight="1">
      <c r="A1" s="328" t="s">
        <v>526</v>
      </c>
      <c r="B1" s="329"/>
      <c r="C1" s="329"/>
    </row>
    <row r="2" spans="1:5" s="198" customFormat="1" ht="16.5" customHeight="1" thickBot="1">
      <c r="A2" s="195"/>
      <c r="B2" s="196"/>
      <c r="C2" s="197" t="s">
        <v>527</v>
      </c>
    </row>
    <row r="3" spans="1:5" s="202" customFormat="1" ht="21" customHeight="1">
      <c r="A3" s="199" t="s">
        <v>275</v>
      </c>
      <c r="B3" s="200" t="s">
        <v>405</v>
      </c>
      <c r="C3" s="201" t="s">
        <v>406</v>
      </c>
    </row>
    <row r="4" spans="1:5" s="202" customFormat="1" ht="16.5" thickBot="1">
      <c r="A4" s="203" t="s">
        <v>407</v>
      </c>
      <c r="B4" s="204" t="s">
        <v>432</v>
      </c>
      <c r="C4" s="205" t="s">
        <v>406</v>
      </c>
    </row>
    <row r="5" spans="1:5" s="208" customFormat="1" ht="15.95" customHeight="1" thickBot="1">
      <c r="A5" s="206"/>
      <c r="B5" s="206"/>
      <c r="C5" s="207" t="s">
        <v>272</v>
      </c>
    </row>
    <row r="6" spans="1:5" ht="13.5" thickBot="1">
      <c r="A6" s="209" t="s">
        <v>409</v>
      </c>
      <c r="B6" s="210" t="s">
        <v>410</v>
      </c>
      <c r="C6" s="211" t="s">
        <v>411</v>
      </c>
    </row>
    <row r="7" spans="1:5" s="216" customFormat="1" ht="12.95" customHeight="1" thickBot="1">
      <c r="A7" s="213"/>
      <c r="B7" s="214" t="s">
        <v>5</v>
      </c>
      <c r="C7" s="215" t="s">
        <v>6</v>
      </c>
    </row>
    <row r="8" spans="1:5" s="216" customFormat="1" ht="15.95" customHeight="1" thickBot="1">
      <c r="A8" s="217"/>
      <c r="B8" s="218" t="s">
        <v>273</v>
      </c>
      <c r="C8" s="219"/>
    </row>
    <row r="9" spans="1:5" s="216" customFormat="1" ht="12" customHeight="1" thickBot="1">
      <c r="A9" s="43" t="s">
        <v>7</v>
      </c>
      <c r="B9" s="11" t="s">
        <v>8</v>
      </c>
      <c r="C9" s="12">
        <v>512181183</v>
      </c>
    </row>
    <row r="10" spans="1:5" s="221" customFormat="1" ht="12" customHeight="1">
      <c r="A10" s="220" t="s">
        <v>9</v>
      </c>
      <c r="B10" s="15" t="s">
        <v>10</v>
      </c>
      <c r="C10" s="16">
        <v>197093570</v>
      </c>
    </row>
    <row r="11" spans="1:5" s="223" customFormat="1" ht="12" customHeight="1">
      <c r="A11" s="222" t="s">
        <v>11</v>
      </c>
      <c r="B11" s="18" t="s">
        <v>12</v>
      </c>
      <c r="C11" s="53">
        <v>100965317</v>
      </c>
    </row>
    <row r="12" spans="1:5" s="223" customFormat="1" ht="12" customHeight="1">
      <c r="A12" s="222" t="s">
        <v>13</v>
      </c>
      <c r="B12" s="18" t="s">
        <v>14</v>
      </c>
      <c r="C12" s="53">
        <v>181251535</v>
      </c>
    </row>
    <row r="13" spans="1:5" s="223" customFormat="1" ht="12" customHeight="1">
      <c r="A13" s="222" t="s">
        <v>15</v>
      </c>
      <c r="B13" s="18" t="s">
        <v>16</v>
      </c>
      <c r="C13" s="53">
        <v>7966320</v>
      </c>
    </row>
    <row r="14" spans="1:5" s="223" customFormat="1" ht="12" customHeight="1">
      <c r="A14" s="222" t="s">
        <v>17</v>
      </c>
      <c r="B14" s="18" t="s">
        <v>412</v>
      </c>
      <c r="C14" s="53">
        <v>24904441</v>
      </c>
      <c r="D14" s="258" t="s">
        <v>433</v>
      </c>
      <c r="E14" s="259">
        <v>3460000</v>
      </c>
    </row>
    <row r="15" spans="1:5" s="221" customFormat="1" ht="12" customHeight="1" thickBot="1">
      <c r="A15" s="225" t="s">
        <v>19</v>
      </c>
      <c r="B15" s="23" t="s">
        <v>20</v>
      </c>
      <c r="C15" s="53"/>
      <c r="D15" s="258" t="s">
        <v>434</v>
      </c>
      <c r="E15" s="259">
        <v>12760000</v>
      </c>
    </row>
    <row r="16" spans="1:5" s="221" customFormat="1" ht="12" customHeight="1" thickBot="1">
      <c r="A16" s="43" t="s">
        <v>21</v>
      </c>
      <c r="B16" s="22" t="s">
        <v>22</v>
      </c>
      <c r="C16" s="12">
        <v>354500098</v>
      </c>
      <c r="D16" s="258" t="s">
        <v>435</v>
      </c>
      <c r="E16" s="259">
        <v>6245112</v>
      </c>
    </row>
    <row r="17" spans="1:6" s="221" customFormat="1" ht="12" customHeight="1">
      <c r="A17" s="220" t="s">
        <v>23</v>
      </c>
      <c r="B17" s="15" t="s">
        <v>24</v>
      </c>
      <c r="C17" s="16"/>
      <c r="D17" s="258" t="s">
        <v>436</v>
      </c>
      <c r="E17" s="259">
        <v>191547834</v>
      </c>
    </row>
    <row r="18" spans="1:6" s="221" customFormat="1" ht="12" customHeight="1">
      <c r="A18" s="222" t="s">
        <v>25</v>
      </c>
      <c r="B18" s="18" t="s">
        <v>26</v>
      </c>
      <c r="C18" s="53"/>
      <c r="D18" s="258"/>
      <c r="E18" s="259">
        <v>103686495</v>
      </c>
    </row>
    <row r="19" spans="1:6" s="221" customFormat="1" ht="12" customHeight="1">
      <c r="A19" s="222" t="s">
        <v>27</v>
      </c>
      <c r="B19" s="18" t="s">
        <v>28</v>
      </c>
      <c r="C19" s="53"/>
      <c r="D19" s="223" t="s">
        <v>437</v>
      </c>
      <c r="E19" s="259">
        <v>661200</v>
      </c>
    </row>
    <row r="20" spans="1:6" s="221" customFormat="1" ht="12" customHeight="1">
      <c r="A20" s="222" t="s">
        <v>29</v>
      </c>
      <c r="B20" s="18" t="s">
        <v>30</v>
      </c>
      <c r="C20" s="53"/>
      <c r="E20" s="260">
        <f>SUM(E14:E19)</f>
        <v>318360641</v>
      </c>
    </row>
    <row r="21" spans="1:6" s="221" customFormat="1" ht="12" customHeight="1">
      <c r="A21" s="222" t="s">
        <v>31</v>
      </c>
      <c r="B21" s="18" t="s">
        <v>32</v>
      </c>
      <c r="C21" s="53">
        <v>354500098</v>
      </c>
      <c r="D21" s="258" t="s">
        <v>438</v>
      </c>
      <c r="E21" s="259">
        <v>1409100</v>
      </c>
    </row>
    <row r="22" spans="1:6" s="223" customFormat="1" ht="12" customHeight="1" thickBot="1">
      <c r="A22" s="225" t="s">
        <v>33</v>
      </c>
      <c r="B22" s="23" t="s">
        <v>34</v>
      </c>
      <c r="C22" s="57">
        <v>46082295</v>
      </c>
      <c r="D22" s="261" t="s">
        <v>439</v>
      </c>
      <c r="E22" s="259">
        <v>8403777</v>
      </c>
      <c r="F22" s="262">
        <f>+E21+E22+E23</f>
        <v>12422877</v>
      </c>
    </row>
    <row r="23" spans="1:6" s="223" customFormat="1" ht="12" customHeight="1" thickBot="1">
      <c r="A23" s="43" t="s">
        <v>35</v>
      </c>
      <c r="B23" s="11" t="s">
        <v>36</v>
      </c>
      <c r="C23" s="12">
        <v>139531977</v>
      </c>
      <c r="D23" s="223" t="s">
        <v>440</v>
      </c>
      <c r="E23" s="259">
        <v>2610000</v>
      </c>
    </row>
    <row r="24" spans="1:6" s="223" customFormat="1" ht="12" customHeight="1">
      <c r="A24" s="220" t="s">
        <v>37</v>
      </c>
      <c r="B24" s="15" t="s">
        <v>38</v>
      </c>
      <c r="C24" s="16"/>
      <c r="E24" s="262">
        <f>SUM(E20:E23)</f>
        <v>330783518</v>
      </c>
    </row>
    <row r="25" spans="1:6" s="221" customFormat="1" ht="12" customHeight="1">
      <c r="A25" s="222" t="s">
        <v>39</v>
      </c>
      <c r="B25" s="18" t="s">
        <v>40</v>
      </c>
      <c r="C25" s="53"/>
      <c r="D25" s="258" t="s">
        <v>441</v>
      </c>
      <c r="E25" s="259">
        <f>69337548+18143148</f>
        <v>87480696</v>
      </c>
    </row>
    <row r="26" spans="1:6" s="223" customFormat="1" ht="12" customHeight="1">
      <c r="A26" s="222" t="s">
        <v>41</v>
      </c>
      <c r="B26" s="18" t="s">
        <v>42</v>
      </c>
      <c r="C26" s="53"/>
      <c r="E26" s="262">
        <f>E24+E25</f>
        <v>418264214</v>
      </c>
    </row>
    <row r="27" spans="1:6" s="223" customFormat="1" ht="12" customHeight="1">
      <c r="A27" s="222" t="s">
        <v>43</v>
      </c>
      <c r="B27" s="18" t="s">
        <v>44</v>
      </c>
      <c r="C27" s="53"/>
    </row>
    <row r="28" spans="1:6" s="223" customFormat="1" ht="12" customHeight="1">
      <c r="A28" s="222" t="s">
        <v>45</v>
      </c>
      <c r="B28" s="18" t="s">
        <v>46</v>
      </c>
      <c r="C28" s="53">
        <v>139531977</v>
      </c>
    </row>
    <row r="29" spans="1:6" s="223" customFormat="1" ht="12" customHeight="1" thickBot="1">
      <c r="A29" s="225" t="s">
        <v>47</v>
      </c>
      <c r="B29" s="23" t="s">
        <v>48</v>
      </c>
      <c r="C29" s="57">
        <v>129589139</v>
      </c>
    </row>
    <row r="30" spans="1:6" s="223" customFormat="1" ht="12" customHeight="1" thickBot="1">
      <c r="A30" s="43" t="s">
        <v>49</v>
      </c>
      <c r="B30" s="11" t="s">
        <v>269</v>
      </c>
      <c r="C30" s="24">
        <v>100558000</v>
      </c>
    </row>
    <row r="31" spans="1:6" s="223" customFormat="1" ht="12" customHeight="1">
      <c r="A31" s="220" t="s">
        <v>51</v>
      </c>
      <c r="B31" s="15" t="s">
        <v>52</v>
      </c>
      <c r="C31" s="16"/>
    </row>
    <row r="32" spans="1:6" s="223" customFormat="1" ht="12" customHeight="1">
      <c r="A32" s="222" t="s">
        <v>53</v>
      </c>
      <c r="B32" s="18" t="s">
        <v>54</v>
      </c>
      <c r="C32" s="53">
        <v>15000</v>
      </c>
    </row>
    <row r="33" spans="1:6" s="223" customFormat="1" ht="12" customHeight="1">
      <c r="A33" s="222" t="s">
        <v>55</v>
      </c>
      <c r="B33" s="18" t="s">
        <v>56</v>
      </c>
      <c r="C33" s="53">
        <v>71000000</v>
      </c>
    </row>
    <row r="34" spans="1:6" s="223" customFormat="1" ht="12" customHeight="1">
      <c r="A34" s="222" t="s">
        <v>57</v>
      </c>
      <c r="B34" s="18" t="s">
        <v>58</v>
      </c>
      <c r="C34" s="53">
        <v>40000</v>
      </c>
      <c r="D34" s="223" t="s">
        <v>442</v>
      </c>
      <c r="E34" s="263">
        <v>1600000</v>
      </c>
    </row>
    <row r="35" spans="1:6" s="223" customFormat="1" ht="12" customHeight="1">
      <c r="A35" s="222" t="s">
        <v>59</v>
      </c>
      <c r="B35" s="18" t="s">
        <v>60</v>
      </c>
      <c r="C35" s="53">
        <v>13500000</v>
      </c>
      <c r="D35" s="223" t="s">
        <v>443</v>
      </c>
      <c r="E35" s="263">
        <v>3000</v>
      </c>
    </row>
    <row r="36" spans="1:6" s="223" customFormat="1" ht="12" customHeight="1">
      <c r="A36" s="222" t="s">
        <v>61</v>
      </c>
      <c r="B36" s="18" t="s">
        <v>62</v>
      </c>
      <c r="C36" s="53"/>
      <c r="D36" s="223" t="s">
        <v>444</v>
      </c>
      <c r="E36" s="263">
        <v>13000000</v>
      </c>
    </row>
    <row r="37" spans="1:6" s="223" customFormat="1" ht="12" customHeight="1" thickBot="1">
      <c r="A37" s="225" t="s">
        <v>63</v>
      </c>
      <c r="B37" s="25" t="s">
        <v>64</v>
      </c>
      <c r="C37" s="57">
        <v>16003000</v>
      </c>
      <c r="D37" s="223" t="s">
        <v>445</v>
      </c>
      <c r="E37" s="263">
        <v>400000</v>
      </c>
    </row>
    <row r="38" spans="1:6" s="223" customFormat="1" ht="12" customHeight="1" thickBot="1">
      <c r="A38" s="43" t="s">
        <v>65</v>
      </c>
      <c r="B38" s="11" t="s">
        <v>66</v>
      </c>
      <c r="C38" s="12">
        <v>17405000</v>
      </c>
      <c r="D38" s="223" t="s">
        <v>446</v>
      </c>
      <c r="E38" s="263">
        <v>1000000</v>
      </c>
    </row>
    <row r="39" spans="1:6" s="223" customFormat="1" ht="12" customHeight="1">
      <c r="A39" s="220" t="s">
        <v>67</v>
      </c>
      <c r="B39" s="15" t="s">
        <v>68</v>
      </c>
      <c r="C39" s="16"/>
      <c r="D39" s="223" t="s">
        <v>447</v>
      </c>
    </row>
    <row r="40" spans="1:6" s="223" customFormat="1" ht="12" customHeight="1">
      <c r="A40" s="222" t="s">
        <v>69</v>
      </c>
      <c r="B40" s="18" t="s">
        <v>70</v>
      </c>
      <c r="C40" s="53">
        <v>8400000</v>
      </c>
      <c r="D40" s="223" t="s">
        <v>448</v>
      </c>
      <c r="E40" s="263">
        <v>5200000</v>
      </c>
    </row>
    <row r="41" spans="1:6" s="223" customFormat="1" ht="12" customHeight="1">
      <c r="A41" s="222" t="s">
        <v>71</v>
      </c>
      <c r="B41" s="18" t="s">
        <v>72</v>
      </c>
      <c r="C41" s="53">
        <v>2100000</v>
      </c>
    </row>
    <row r="42" spans="1:6" s="223" customFormat="1" ht="12" customHeight="1">
      <c r="A42" s="222" t="s">
        <v>73</v>
      </c>
      <c r="B42" s="18" t="s">
        <v>74</v>
      </c>
      <c r="C42" s="53">
        <v>3500000</v>
      </c>
    </row>
    <row r="43" spans="1:6" s="223" customFormat="1" ht="12" customHeight="1">
      <c r="A43" s="222" t="s">
        <v>75</v>
      </c>
      <c r="B43" s="18" t="s">
        <v>76</v>
      </c>
      <c r="C43" s="53"/>
    </row>
    <row r="44" spans="1:6" s="223" customFormat="1" ht="12" customHeight="1">
      <c r="A44" s="222" t="s">
        <v>77</v>
      </c>
      <c r="B44" s="18" t="s">
        <v>78</v>
      </c>
      <c r="C44" s="53">
        <v>3405000</v>
      </c>
    </row>
    <row r="45" spans="1:6" s="223" customFormat="1" ht="12" customHeight="1">
      <c r="A45" s="222" t="s">
        <v>79</v>
      </c>
      <c r="B45" s="18" t="s">
        <v>80</v>
      </c>
      <c r="C45" s="53"/>
      <c r="E45" s="223" t="s">
        <v>449</v>
      </c>
    </row>
    <row r="46" spans="1:6" s="223" customFormat="1" ht="12" customHeight="1">
      <c r="A46" s="222" t="s">
        <v>81</v>
      </c>
      <c r="B46" s="18" t="s">
        <v>82</v>
      </c>
      <c r="C46" s="53"/>
      <c r="E46" s="223" t="s">
        <v>450</v>
      </c>
      <c r="F46" s="263">
        <v>1100000</v>
      </c>
    </row>
    <row r="47" spans="1:6" s="223" customFormat="1" ht="12" customHeight="1">
      <c r="A47" s="222" t="s">
        <v>83</v>
      </c>
      <c r="B47" s="18" t="s">
        <v>84</v>
      </c>
      <c r="C47" s="27"/>
      <c r="E47" s="223" t="s">
        <v>448</v>
      </c>
      <c r="F47" s="263">
        <v>7200000</v>
      </c>
    </row>
    <row r="48" spans="1:6" s="223" customFormat="1" ht="12" customHeight="1">
      <c r="A48" s="225" t="s">
        <v>85</v>
      </c>
      <c r="B48" s="23" t="s">
        <v>86</v>
      </c>
      <c r="C48" s="81"/>
      <c r="E48" s="223" t="s">
        <v>451</v>
      </c>
      <c r="F48" s="263">
        <v>100000</v>
      </c>
    </row>
    <row r="49" spans="1:6" s="223" customFormat="1" ht="12" customHeight="1" thickBot="1">
      <c r="A49" s="225" t="s">
        <v>87</v>
      </c>
      <c r="B49" s="23" t="s">
        <v>88</v>
      </c>
      <c r="C49" s="81"/>
      <c r="E49" s="223" t="s">
        <v>452</v>
      </c>
      <c r="F49" s="263"/>
    </row>
    <row r="50" spans="1:6" s="223" customFormat="1" ht="12" customHeight="1" thickBot="1">
      <c r="A50" s="43" t="s">
        <v>89</v>
      </c>
      <c r="B50" s="11" t="s">
        <v>90</v>
      </c>
      <c r="C50" s="12">
        <v>27204000</v>
      </c>
      <c r="F50" s="263"/>
    </row>
    <row r="51" spans="1:6" s="223" customFormat="1" ht="12" customHeight="1">
      <c r="A51" s="220" t="s">
        <v>91</v>
      </c>
      <c r="B51" s="15" t="s">
        <v>92</v>
      </c>
      <c r="C51" s="26"/>
      <c r="F51" s="263"/>
    </row>
    <row r="52" spans="1:6" s="223" customFormat="1" ht="12" customHeight="1">
      <c r="A52" s="222" t="s">
        <v>93</v>
      </c>
      <c r="B52" s="18" t="s">
        <v>94</v>
      </c>
      <c r="C52" s="27">
        <v>27204000</v>
      </c>
    </row>
    <row r="53" spans="1:6" s="223" customFormat="1" ht="12" customHeight="1">
      <c r="A53" s="222" t="s">
        <v>95</v>
      </c>
      <c r="B53" s="18" t="s">
        <v>96</v>
      </c>
      <c r="C53" s="27">
        <v>0</v>
      </c>
    </row>
    <row r="54" spans="1:6" s="223" customFormat="1" ht="12" customHeight="1">
      <c r="A54" s="222" t="s">
        <v>97</v>
      </c>
      <c r="B54" s="18" t="s">
        <v>98</v>
      </c>
      <c r="C54" s="27"/>
    </row>
    <row r="55" spans="1:6" s="223" customFormat="1" ht="12" customHeight="1" thickBot="1">
      <c r="A55" s="225" t="s">
        <v>99</v>
      </c>
      <c r="B55" s="23" t="s">
        <v>100</v>
      </c>
      <c r="C55" s="81"/>
    </row>
    <row r="56" spans="1:6" s="223" customFormat="1" ht="12" customHeight="1" thickBot="1">
      <c r="A56" s="43" t="s">
        <v>101</v>
      </c>
      <c r="B56" s="11" t="s">
        <v>102</v>
      </c>
      <c r="C56" s="12">
        <v>0</v>
      </c>
    </row>
    <row r="57" spans="1:6" s="223" customFormat="1" ht="12" customHeight="1">
      <c r="A57" s="220" t="s">
        <v>103</v>
      </c>
      <c r="B57" s="15" t="s">
        <v>104</v>
      </c>
      <c r="C57" s="16"/>
    </row>
    <row r="58" spans="1:6" s="223" customFormat="1" ht="12" customHeight="1">
      <c r="A58" s="222" t="s">
        <v>105</v>
      </c>
      <c r="B58" s="18" t="s">
        <v>106</v>
      </c>
      <c r="C58" s="53"/>
    </row>
    <row r="59" spans="1:6" s="223" customFormat="1" ht="12" customHeight="1">
      <c r="A59" s="222" t="s">
        <v>107</v>
      </c>
      <c r="B59" s="18" t="s">
        <v>108</v>
      </c>
      <c r="C59" s="53"/>
    </row>
    <row r="60" spans="1:6" s="223" customFormat="1" ht="12" customHeight="1" thickBot="1">
      <c r="A60" s="225" t="s">
        <v>109</v>
      </c>
      <c r="B60" s="23" t="s">
        <v>110</v>
      </c>
      <c r="C60" s="57"/>
    </row>
    <row r="61" spans="1:6" s="223" customFormat="1" ht="12" customHeight="1" thickBot="1">
      <c r="A61" s="43" t="s">
        <v>111</v>
      </c>
      <c r="B61" s="22" t="s">
        <v>112</v>
      </c>
      <c r="C61" s="12">
        <v>810000</v>
      </c>
    </row>
    <row r="62" spans="1:6" s="223" customFormat="1" ht="12" customHeight="1">
      <c r="A62" s="220" t="s">
        <v>113</v>
      </c>
      <c r="B62" s="15" t="s">
        <v>114</v>
      </c>
      <c r="C62" s="27"/>
    </row>
    <row r="63" spans="1:6" s="223" customFormat="1" ht="12" customHeight="1">
      <c r="A63" s="222" t="s">
        <v>115</v>
      </c>
      <c r="B63" s="18" t="s">
        <v>116</v>
      </c>
      <c r="C63" s="27">
        <v>810000</v>
      </c>
    </row>
    <row r="64" spans="1:6" s="223" customFormat="1" ht="12" customHeight="1">
      <c r="A64" s="222" t="s">
        <v>117</v>
      </c>
      <c r="B64" s="18" t="s">
        <v>118</v>
      </c>
      <c r="C64" s="27"/>
    </row>
    <row r="65" spans="1:3" s="223" customFormat="1" ht="12" customHeight="1" thickBot="1">
      <c r="A65" s="225" t="s">
        <v>119</v>
      </c>
      <c r="B65" s="23" t="s">
        <v>120</v>
      </c>
      <c r="C65" s="27"/>
    </row>
    <row r="66" spans="1:3" s="223" customFormat="1" ht="12" customHeight="1" thickBot="1">
      <c r="A66" s="43" t="s">
        <v>258</v>
      </c>
      <c r="B66" s="11" t="s">
        <v>122</v>
      </c>
      <c r="C66" s="24">
        <v>1152190258</v>
      </c>
    </row>
    <row r="67" spans="1:3" s="223" customFormat="1" ht="12" customHeight="1" thickBot="1">
      <c r="A67" s="227" t="s">
        <v>413</v>
      </c>
      <c r="B67" s="22" t="s">
        <v>124</v>
      </c>
      <c r="C67" s="12">
        <v>29896000</v>
      </c>
    </row>
    <row r="68" spans="1:3" s="223" customFormat="1" ht="12" customHeight="1">
      <c r="A68" s="220" t="s">
        <v>125</v>
      </c>
      <c r="B68" s="15" t="s">
        <v>126</v>
      </c>
      <c r="C68" s="27">
        <v>29896000</v>
      </c>
    </row>
    <row r="69" spans="1:3" s="223" customFormat="1" ht="12" customHeight="1">
      <c r="A69" s="222" t="s">
        <v>127</v>
      </c>
      <c r="B69" s="18" t="s">
        <v>128</v>
      </c>
      <c r="C69" s="27"/>
    </row>
    <row r="70" spans="1:3" s="223" customFormat="1" ht="12" customHeight="1" thickBot="1">
      <c r="A70" s="225" t="s">
        <v>129</v>
      </c>
      <c r="B70" s="228" t="s">
        <v>414</v>
      </c>
      <c r="C70" s="27"/>
    </row>
    <row r="71" spans="1:3" s="223" customFormat="1" ht="12" customHeight="1" thickBot="1">
      <c r="A71" s="227" t="s">
        <v>131</v>
      </c>
      <c r="B71" s="22" t="s">
        <v>132</v>
      </c>
      <c r="C71" s="12">
        <v>0</v>
      </c>
    </row>
    <row r="72" spans="1:3" s="223" customFormat="1" ht="12" customHeight="1">
      <c r="A72" s="220" t="s">
        <v>133</v>
      </c>
      <c r="B72" s="15" t="s">
        <v>134</v>
      </c>
      <c r="C72" s="27"/>
    </row>
    <row r="73" spans="1:3" s="223" customFormat="1" ht="12" customHeight="1">
      <c r="A73" s="222" t="s">
        <v>135</v>
      </c>
      <c r="B73" s="18" t="s">
        <v>136</v>
      </c>
      <c r="C73" s="27"/>
    </row>
    <row r="74" spans="1:3" s="223" customFormat="1" ht="12" customHeight="1">
      <c r="A74" s="222" t="s">
        <v>137</v>
      </c>
      <c r="B74" s="18" t="s">
        <v>138</v>
      </c>
      <c r="C74" s="27"/>
    </row>
    <row r="75" spans="1:3" s="223" customFormat="1" ht="12" customHeight="1" thickBot="1">
      <c r="A75" s="225" t="s">
        <v>139</v>
      </c>
      <c r="B75" s="23" t="s">
        <v>140</v>
      </c>
      <c r="C75" s="27"/>
    </row>
    <row r="76" spans="1:3" s="223" customFormat="1" ht="12" customHeight="1" thickBot="1">
      <c r="A76" s="227" t="s">
        <v>141</v>
      </c>
      <c r="B76" s="22" t="s">
        <v>142</v>
      </c>
      <c r="C76" s="12">
        <v>189394975</v>
      </c>
    </row>
    <row r="77" spans="1:3" s="223" customFormat="1" ht="12" customHeight="1">
      <c r="A77" s="220" t="s">
        <v>143</v>
      </c>
      <c r="B77" s="15" t="s">
        <v>144</v>
      </c>
      <c r="C77" s="27">
        <v>189394975</v>
      </c>
    </row>
    <row r="78" spans="1:3" s="223" customFormat="1" ht="12" customHeight="1" thickBot="1">
      <c r="A78" s="225" t="s">
        <v>145</v>
      </c>
      <c r="B78" s="23" t="s">
        <v>146</v>
      </c>
      <c r="C78" s="27"/>
    </row>
    <row r="79" spans="1:3" s="221" customFormat="1" ht="12" customHeight="1" thickBot="1">
      <c r="A79" s="227" t="s">
        <v>147</v>
      </c>
      <c r="B79" s="22" t="s">
        <v>148</v>
      </c>
      <c r="C79" s="12">
        <v>0</v>
      </c>
    </row>
    <row r="80" spans="1:3" s="223" customFormat="1" ht="12" customHeight="1">
      <c r="A80" s="220" t="s">
        <v>149</v>
      </c>
      <c r="B80" s="15" t="s">
        <v>150</v>
      </c>
      <c r="C80" s="27"/>
    </row>
    <row r="81" spans="1:3" s="223" customFormat="1" ht="12" customHeight="1">
      <c r="A81" s="222" t="s">
        <v>151</v>
      </c>
      <c r="B81" s="18" t="s">
        <v>152</v>
      </c>
      <c r="C81" s="27"/>
    </row>
    <row r="82" spans="1:3" s="223" customFormat="1" ht="12" customHeight="1" thickBot="1">
      <c r="A82" s="225" t="s">
        <v>153</v>
      </c>
      <c r="B82" s="23" t="s">
        <v>154</v>
      </c>
      <c r="C82" s="27"/>
    </row>
    <row r="83" spans="1:3" s="223" customFormat="1" ht="12" customHeight="1" thickBot="1">
      <c r="A83" s="227" t="s">
        <v>155</v>
      </c>
      <c r="B83" s="22" t="s">
        <v>156</v>
      </c>
      <c r="C83" s="12">
        <v>0</v>
      </c>
    </row>
    <row r="84" spans="1:3" s="223" customFormat="1" ht="12" customHeight="1">
      <c r="A84" s="229" t="s">
        <v>157</v>
      </c>
      <c r="B84" s="15" t="s">
        <v>158</v>
      </c>
      <c r="C84" s="27"/>
    </row>
    <row r="85" spans="1:3" s="223" customFormat="1" ht="12" customHeight="1">
      <c r="A85" s="230" t="s">
        <v>159</v>
      </c>
      <c r="B85" s="18" t="s">
        <v>160</v>
      </c>
      <c r="C85" s="27"/>
    </row>
    <row r="86" spans="1:3" s="223" customFormat="1" ht="12" customHeight="1">
      <c r="A86" s="230" t="s">
        <v>161</v>
      </c>
      <c r="B86" s="18" t="s">
        <v>162</v>
      </c>
      <c r="C86" s="27"/>
    </row>
    <row r="87" spans="1:3" s="221" customFormat="1" ht="12" customHeight="1" thickBot="1">
      <c r="A87" s="231" t="s">
        <v>163</v>
      </c>
      <c r="B87" s="23" t="s">
        <v>164</v>
      </c>
      <c r="C87" s="27"/>
    </row>
    <row r="88" spans="1:3" s="221" customFormat="1" ht="12" customHeight="1" thickBot="1">
      <c r="A88" s="227" t="s">
        <v>165</v>
      </c>
      <c r="B88" s="22" t="s">
        <v>166</v>
      </c>
      <c r="C88" s="34"/>
    </row>
    <row r="89" spans="1:3" s="221" customFormat="1" ht="12" customHeight="1" thickBot="1">
      <c r="A89" s="227" t="s">
        <v>415</v>
      </c>
      <c r="B89" s="22" t="s">
        <v>168</v>
      </c>
      <c r="C89" s="34"/>
    </row>
    <row r="90" spans="1:3" s="221" customFormat="1" ht="12" customHeight="1" thickBot="1">
      <c r="A90" s="227" t="s">
        <v>416</v>
      </c>
      <c r="B90" s="35" t="s">
        <v>170</v>
      </c>
      <c r="C90" s="24">
        <v>219290975</v>
      </c>
    </row>
    <row r="91" spans="1:3" s="221" customFormat="1" ht="12" customHeight="1" thickBot="1">
      <c r="A91" s="232" t="s">
        <v>417</v>
      </c>
      <c r="B91" s="37" t="s">
        <v>418</v>
      </c>
      <c r="C91" s="24">
        <v>1371481233</v>
      </c>
    </row>
    <row r="92" spans="1:3" s="223" customFormat="1" ht="15" customHeight="1" thickBot="1">
      <c r="A92" s="233"/>
      <c r="B92" s="234"/>
      <c r="C92" s="235"/>
    </row>
    <row r="93" spans="1:3" s="216" customFormat="1" ht="16.5" customHeight="1" thickBot="1">
      <c r="A93" s="236"/>
      <c r="B93" s="237" t="s">
        <v>274</v>
      </c>
      <c r="C93" s="238"/>
    </row>
    <row r="94" spans="1:3" s="239" customFormat="1" ht="12" customHeight="1" thickBot="1">
      <c r="A94" s="6" t="s">
        <v>7</v>
      </c>
      <c r="B94" s="47" t="s">
        <v>419</v>
      </c>
      <c r="C94" s="48">
        <v>595180717</v>
      </c>
    </row>
    <row r="95" spans="1:3" ht="12" customHeight="1">
      <c r="A95" s="240" t="s">
        <v>9</v>
      </c>
      <c r="B95" s="50" t="s">
        <v>177</v>
      </c>
      <c r="C95" s="82">
        <v>281568939</v>
      </c>
    </row>
    <row r="96" spans="1:3" ht="12" customHeight="1">
      <c r="A96" s="222" t="s">
        <v>11</v>
      </c>
      <c r="B96" s="52" t="s">
        <v>178</v>
      </c>
      <c r="C96" s="53">
        <v>37346717</v>
      </c>
    </row>
    <row r="97" spans="1:5" ht="12" customHeight="1">
      <c r="A97" s="222" t="s">
        <v>13</v>
      </c>
      <c r="B97" s="52" t="s">
        <v>179</v>
      </c>
      <c r="C97" s="57">
        <v>208123497</v>
      </c>
    </row>
    <row r="98" spans="1:5" ht="12" customHeight="1">
      <c r="A98" s="222"/>
      <c r="B98" s="241" t="s">
        <v>420</v>
      </c>
      <c r="C98" s="57"/>
    </row>
    <row r="99" spans="1:5" ht="12" customHeight="1">
      <c r="A99" s="222" t="s">
        <v>15</v>
      </c>
      <c r="B99" s="55" t="s">
        <v>180</v>
      </c>
      <c r="C99" s="57">
        <v>24760000</v>
      </c>
    </row>
    <row r="100" spans="1:5" ht="12" customHeight="1">
      <c r="A100" s="222" t="s">
        <v>181</v>
      </c>
      <c r="B100" s="56" t="s">
        <v>182</v>
      </c>
      <c r="C100" s="57">
        <v>30900000</v>
      </c>
    </row>
    <row r="101" spans="1:5" ht="12" customHeight="1">
      <c r="A101" s="222" t="s">
        <v>19</v>
      </c>
      <c r="B101" s="52" t="s">
        <v>421</v>
      </c>
      <c r="C101" s="57"/>
    </row>
    <row r="102" spans="1:5" ht="12" customHeight="1">
      <c r="A102" s="222" t="s">
        <v>184</v>
      </c>
      <c r="B102" s="59" t="s">
        <v>185</v>
      </c>
      <c r="C102" s="57"/>
    </row>
    <row r="103" spans="1:5" ht="12" customHeight="1">
      <c r="A103" s="222" t="s">
        <v>186</v>
      </c>
      <c r="B103" s="59" t="s">
        <v>187</v>
      </c>
      <c r="C103" s="57"/>
    </row>
    <row r="104" spans="1:5" ht="12" customHeight="1">
      <c r="A104" s="222" t="s">
        <v>188</v>
      </c>
      <c r="B104" s="59" t="s">
        <v>189</v>
      </c>
      <c r="C104" s="57"/>
      <c r="E104" s="264"/>
    </row>
    <row r="105" spans="1:5" ht="12" customHeight="1">
      <c r="A105" s="222" t="s">
        <v>190</v>
      </c>
      <c r="B105" s="60" t="s">
        <v>191</v>
      </c>
      <c r="C105" s="57"/>
      <c r="D105" s="212" t="s">
        <v>453</v>
      </c>
      <c r="E105" s="264"/>
    </row>
    <row r="106" spans="1:5" ht="12" customHeight="1">
      <c r="A106" s="222" t="s">
        <v>192</v>
      </c>
      <c r="B106" s="60" t="s">
        <v>193</v>
      </c>
      <c r="C106" s="57"/>
      <c r="D106" s="212" t="s">
        <v>454</v>
      </c>
      <c r="E106" s="264">
        <v>100000</v>
      </c>
    </row>
    <row r="107" spans="1:5" ht="12" customHeight="1">
      <c r="A107" s="222" t="s">
        <v>194</v>
      </c>
      <c r="B107" s="59" t="s">
        <v>195</v>
      </c>
      <c r="C107" s="57">
        <v>1600000</v>
      </c>
      <c r="D107" s="212" t="s">
        <v>455</v>
      </c>
      <c r="E107" s="264">
        <v>1500000</v>
      </c>
    </row>
    <row r="108" spans="1:5" ht="12" customHeight="1">
      <c r="A108" s="222" t="s">
        <v>196</v>
      </c>
      <c r="B108" s="59" t="s">
        <v>197</v>
      </c>
      <c r="C108" s="57"/>
      <c r="D108" s="212" t="s">
        <v>456</v>
      </c>
      <c r="E108" s="264"/>
    </row>
    <row r="109" spans="1:5" ht="12" customHeight="1">
      <c r="A109" s="222" t="s">
        <v>198</v>
      </c>
      <c r="B109" s="60" t="s">
        <v>199</v>
      </c>
      <c r="C109" s="57">
        <v>2000000</v>
      </c>
      <c r="D109" s="212" t="s">
        <v>457</v>
      </c>
      <c r="E109" s="264"/>
    </row>
    <row r="110" spans="1:5" ht="12" customHeight="1">
      <c r="A110" s="242" t="s">
        <v>200</v>
      </c>
      <c r="B110" s="58" t="s">
        <v>201</v>
      </c>
      <c r="C110" s="57"/>
      <c r="D110" s="212" t="s">
        <v>458</v>
      </c>
      <c r="E110" s="264"/>
    </row>
    <row r="111" spans="1:5" ht="12" customHeight="1">
      <c r="A111" s="222" t="s">
        <v>202</v>
      </c>
      <c r="B111" s="58" t="s">
        <v>203</v>
      </c>
      <c r="C111" s="57"/>
      <c r="E111" s="264"/>
    </row>
    <row r="112" spans="1:5" ht="12" customHeight="1">
      <c r="A112" s="222" t="s">
        <v>204</v>
      </c>
      <c r="B112" s="60" t="s">
        <v>205</v>
      </c>
      <c r="C112" s="53">
        <v>27300000</v>
      </c>
      <c r="D112" s="212" t="s">
        <v>459</v>
      </c>
      <c r="E112" s="264">
        <v>2100000</v>
      </c>
    </row>
    <row r="113" spans="1:5" ht="12" customHeight="1">
      <c r="A113" s="222" t="s">
        <v>206</v>
      </c>
      <c r="B113" s="55" t="s">
        <v>207</v>
      </c>
      <c r="C113" s="53">
        <v>12481564</v>
      </c>
      <c r="D113" s="212" t="s">
        <v>460</v>
      </c>
      <c r="E113" s="264">
        <v>300000</v>
      </c>
    </row>
    <row r="114" spans="1:5" ht="12" customHeight="1">
      <c r="A114" s="225" t="s">
        <v>208</v>
      </c>
      <c r="B114" s="52" t="s">
        <v>422</v>
      </c>
      <c r="C114" s="57">
        <v>12481564</v>
      </c>
      <c r="D114" s="212" t="s">
        <v>461</v>
      </c>
      <c r="E114" s="264">
        <v>200000</v>
      </c>
    </row>
    <row r="115" spans="1:5" ht="12" customHeight="1" thickBot="1">
      <c r="A115" s="243" t="s">
        <v>210</v>
      </c>
      <c r="B115" s="244" t="s">
        <v>423</v>
      </c>
      <c r="C115" s="85"/>
      <c r="D115" s="212" t="s">
        <v>462</v>
      </c>
      <c r="E115" s="264">
        <v>200000</v>
      </c>
    </row>
    <row r="116" spans="1:5" ht="12" customHeight="1" thickBot="1">
      <c r="A116" s="43" t="s">
        <v>21</v>
      </c>
      <c r="B116" s="63" t="s">
        <v>212</v>
      </c>
      <c r="C116" s="12">
        <v>267969051</v>
      </c>
      <c r="D116" s="212" t="s">
        <v>463</v>
      </c>
      <c r="E116" s="264">
        <v>500000</v>
      </c>
    </row>
    <row r="117" spans="1:5" ht="12" customHeight="1">
      <c r="A117" s="220" t="s">
        <v>23</v>
      </c>
      <c r="B117" s="52" t="s">
        <v>213</v>
      </c>
      <c r="C117" s="16">
        <v>251014524</v>
      </c>
      <c r="D117" s="212" t="s">
        <v>464</v>
      </c>
      <c r="E117" s="264">
        <v>1000000</v>
      </c>
    </row>
    <row r="118" spans="1:5" ht="12" customHeight="1">
      <c r="A118" s="220" t="s">
        <v>25</v>
      </c>
      <c r="B118" s="64" t="s">
        <v>214</v>
      </c>
      <c r="C118" s="16"/>
      <c r="D118" s="212" t="s">
        <v>465</v>
      </c>
      <c r="E118" s="264">
        <v>18000000</v>
      </c>
    </row>
    <row r="119" spans="1:5" ht="12" customHeight="1">
      <c r="A119" s="220" t="s">
        <v>27</v>
      </c>
      <c r="B119" s="64" t="s">
        <v>215</v>
      </c>
      <c r="C119" s="53">
        <v>16954527</v>
      </c>
    </row>
    <row r="120" spans="1:5" ht="12" customHeight="1">
      <c r="A120" s="220" t="s">
        <v>29</v>
      </c>
      <c r="B120" s="64" t="s">
        <v>216</v>
      </c>
      <c r="C120" s="65"/>
    </row>
    <row r="121" spans="1:5" ht="12" customHeight="1">
      <c r="A121" s="220" t="s">
        <v>31</v>
      </c>
      <c r="B121" s="21" t="s">
        <v>217</v>
      </c>
      <c r="C121" s="65">
        <v>0</v>
      </c>
    </row>
    <row r="122" spans="1:5" ht="12" customHeight="1">
      <c r="A122" s="220" t="s">
        <v>33</v>
      </c>
      <c r="B122" s="19" t="s">
        <v>218</v>
      </c>
      <c r="C122" s="65"/>
    </row>
    <row r="123" spans="1:5" ht="12" customHeight="1">
      <c r="A123" s="220" t="s">
        <v>219</v>
      </c>
      <c r="B123" s="66" t="s">
        <v>220</v>
      </c>
      <c r="C123" s="65"/>
    </row>
    <row r="124" spans="1:5" ht="12" customHeight="1">
      <c r="A124" s="220" t="s">
        <v>221</v>
      </c>
      <c r="B124" s="60" t="s">
        <v>193</v>
      </c>
      <c r="C124" s="65"/>
    </row>
    <row r="125" spans="1:5" ht="12" customHeight="1">
      <c r="A125" s="220" t="s">
        <v>222</v>
      </c>
      <c r="B125" s="60" t="s">
        <v>223</v>
      </c>
      <c r="C125" s="65"/>
    </row>
    <row r="126" spans="1:5" ht="12" customHeight="1">
      <c r="A126" s="220" t="s">
        <v>224</v>
      </c>
      <c r="B126" s="60" t="s">
        <v>225</v>
      </c>
      <c r="C126" s="65"/>
    </row>
    <row r="127" spans="1:5" ht="12" customHeight="1">
      <c r="A127" s="220" t="s">
        <v>226</v>
      </c>
      <c r="B127" s="60" t="s">
        <v>199</v>
      </c>
      <c r="C127" s="65"/>
    </row>
    <row r="128" spans="1:5" ht="12" customHeight="1">
      <c r="A128" s="220" t="s">
        <v>227</v>
      </c>
      <c r="B128" s="60" t="s">
        <v>228</v>
      </c>
      <c r="C128" s="65"/>
    </row>
    <row r="129" spans="1:11" ht="12" customHeight="1" thickBot="1">
      <c r="A129" s="242" t="s">
        <v>229</v>
      </c>
      <c r="B129" s="60" t="s">
        <v>230</v>
      </c>
      <c r="C129" s="67"/>
    </row>
    <row r="130" spans="1:11" ht="12" customHeight="1" thickBot="1">
      <c r="A130" s="43" t="s">
        <v>35</v>
      </c>
      <c r="B130" s="68" t="s">
        <v>231</v>
      </c>
      <c r="C130" s="12">
        <v>863149768</v>
      </c>
    </row>
    <row r="131" spans="1:11" ht="12" customHeight="1" thickBot="1">
      <c r="A131" s="43" t="s">
        <v>232</v>
      </c>
      <c r="B131" s="68" t="s">
        <v>233</v>
      </c>
      <c r="C131" s="12">
        <v>3532000</v>
      </c>
    </row>
    <row r="132" spans="1:11" s="239" customFormat="1" ht="12" customHeight="1">
      <c r="A132" s="220" t="s">
        <v>51</v>
      </c>
      <c r="B132" s="69" t="s">
        <v>424</v>
      </c>
      <c r="C132" s="65">
        <v>3532000</v>
      </c>
    </row>
    <row r="133" spans="1:11" ht="12" customHeight="1">
      <c r="A133" s="220" t="s">
        <v>53</v>
      </c>
      <c r="B133" s="69" t="s">
        <v>235</v>
      </c>
      <c r="C133" s="65"/>
    </row>
    <row r="134" spans="1:11" ht="12" customHeight="1" thickBot="1">
      <c r="A134" s="242" t="s">
        <v>55</v>
      </c>
      <c r="B134" s="70" t="s">
        <v>425</v>
      </c>
      <c r="C134" s="65"/>
    </row>
    <row r="135" spans="1:11" ht="12" customHeight="1" thickBot="1">
      <c r="A135" s="43" t="s">
        <v>65</v>
      </c>
      <c r="B135" s="68" t="s">
        <v>237</v>
      </c>
      <c r="C135" s="12">
        <v>0</v>
      </c>
    </row>
    <row r="136" spans="1:11" ht="12" customHeight="1">
      <c r="A136" s="220" t="s">
        <v>67</v>
      </c>
      <c r="B136" s="69" t="s">
        <v>238</v>
      </c>
      <c r="C136" s="65"/>
    </row>
    <row r="137" spans="1:11" ht="12" customHeight="1">
      <c r="A137" s="220" t="s">
        <v>69</v>
      </c>
      <c r="B137" s="69" t="s">
        <v>239</v>
      </c>
      <c r="C137" s="65"/>
    </row>
    <row r="138" spans="1:11" ht="12" customHeight="1">
      <c r="A138" s="220" t="s">
        <v>71</v>
      </c>
      <c r="B138" s="69" t="s">
        <v>240</v>
      </c>
      <c r="C138" s="65"/>
    </row>
    <row r="139" spans="1:11" ht="12" customHeight="1">
      <c r="A139" s="220" t="s">
        <v>73</v>
      </c>
      <c r="B139" s="69" t="s">
        <v>426</v>
      </c>
      <c r="C139" s="65"/>
    </row>
    <row r="140" spans="1:11" ht="12" customHeight="1">
      <c r="A140" s="220" t="s">
        <v>75</v>
      </c>
      <c r="B140" s="69" t="s">
        <v>242</v>
      </c>
      <c r="C140" s="65"/>
    </row>
    <row r="141" spans="1:11" s="239" customFormat="1" ht="12" customHeight="1" thickBot="1">
      <c r="A141" s="242" t="s">
        <v>77</v>
      </c>
      <c r="B141" s="70" t="s">
        <v>243</v>
      </c>
      <c r="C141" s="65"/>
    </row>
    <row r="142" spans="1:11" ht="12" customHeight="1" thickBot="1">
      <c r="A142" s="43" t="s">
        <v>89</v>
      </c>
      <c r="B142" s="68" t="s">
        <v>427</v>
      </c>
      <c r="C142" s="24">
        <v>504799465</v>
      </c>
      <c r="K142" s="245"/>
    </row>
    <row r="143" spans="1:11">
      <c r="A143" s="220" t="s">
        <v>91</v>
      </c>
      <c r="B143" s="69" t="s">
        <v>245</v>
      </c>
      <c r="C143" s="65"/>
    </row>
    <row r="144" spans="1:11" ht="12" customHeight="1">
      <c r="A144" s="220" t="s">
        <v>93</v>
      </c>
      <c r="B144" s="69" t="s">
        <v>246</v>
      </c>
      <c r="C144" s="65">
        <v>18143148</v>
      </c>
    </row>
    <row r="145" spans="1:6" s="239" customFormat="1" ht="12" customHeight="1">
      <c r="A145" s="220" t="s">
        <v>95</v>
      </c>
      <c r="B145" s="69" t="s">
        <v>428</v>
      </c>
      <c r="C145" s="65">
        <v>485703028</v>
      </c>
    </row>
    <row r="146" spans="1:6" s="239" customFormat="1" ht="12" customHeight="1">
      <c r="A146" s="220" t="s">
        <v>97</v>
      </c>
      <c r="B146" s="69" t="s">
        <v>247</v>
      </c>
      <c r="C146" s="65"/>
    </row>
    <row r="147" spans="1:6" s="239" customFormat="1" ht="12" customHeight="1" thickBot="1">
      <c r="A147" s="242" t="s">
        <v>99</v>
      </c>
      <c r="B147" s="70" t="s">
        <v>248</v>
      </c>
      <c r="C147" s="65">
        <v>953289</v>
      </c>
    </row>
    <row r="148" spans="1:6" s="239" customFormat="1" ht="12" customHeight="1" thickBot="1">
      <c r="A148" s="43" t="s">
        <v>249</v>
      </c>
      <c r="B148" s="68" t="s">
        <v>250</v>
      </c>
      <c r="C148" s="71">
        <v>0</v>
      </c>
    </row>
    <row r="149" spans="1:6" s="239" customFormat="1" ht="12" customHeight="1">
      <c r="A149" s="220" t="s">
        <v>103</v>
      </c>
      <c r="B149" s="69" t="s">
        <v>251</v>
      </c>
      <c r="C149" s="65"/>
    </row>
    <row r="150" spans="1:6" s="239" customFormat="1" ht="12" customHeight="1">
      <c r="A150" s="220" t="s">
        <v>105</v>
      </c>
      <c r="B150" s="69" t="s">
        <v>252</v>
      </c>
      <c r="C150" s="65"/>
    </row>
    <row r="151" spans="1:6" s="239" customFormat="1" ht="12" customHeight="1">
      <c r="A151" s="220" t="s">
        <v>107</v>
      </c>
      <c r="B151" s="69" t="s">
        <v>253</v>
      </c>
      <c r="C151" s="65"/>
    </row>
    <row r="152" spans="1:6" ht="12.75" customHeight="1">
      <c r="A152" s="220" t="s">
        <v>109</v>
      </c>
      <c r="B152" s="69" t="s">
        <v>429</v>
      </c>
      <c r="C152" s="65"/>
    </row>
    <row r="153" spans="1:6" ht="12.75" customHeight="1" thickBot="1">
      <c r="A153" s="242" t="s">
        <v>255</v>
      </c>
      <c r="B153" s="70" t="s">
        <v>256</v>
      </c>
      <c r="C153" s="67"/>
    </row>
    <row r="154" spans="1:6" ht="12.75" customHeight="1" thickBot="1">
      <c r="A154" s="246" t="s">
        <v>111</v>
      </c>
      <c r="B154" s="68" t="s">
        <v>257</v>
      </c>
      <c r="C154" s="71"/>
    </row>
    <row r="155" spans="1:6" ht="12" customHeight="1" thickBot="1">
      <c r="A155" s="246" t="s">
        <v>258</v>
      </c>
      <c r="B155" s="68" t="s">
        <v>259</v>
      </c>
      <c r="C155" s="71"/>
    </row>
    <row r="156" spans="1:6" ht="15" customHeight="1" thickBot="1">
      <c r="A156" s="43" t="s">
        <v>260</v>
      </c>
      <c r="B156" s="68" t="s">
        <v>261</v>
      </c>
      <c r="C156" s="73">
        <v>508331465</v>
      </c>
    </row>
    <row r="157" spans="1:6" ht="13.5" thickBot="1">
      <c r="A157" s="251" t="s">
        <v>262</v>
      </c>
      <c r="B157" s="77" t="s">
        <v>263</v>
      </c>
      <c r="C157" s="73">
        <v>1371481233</v>
      </c>
      <c r="F157" s="156">
        <f>C157-C91</f>
        <v>0</v>
      </c>
    </row>
    <row r="158" spans="1:6" ht="15" customHeight="1" thickBot="1"/>
    <row r="159" spans="1:6" ht="14.25" customHeight="1" thickBot="1">
      <c r="A159" s="255" t="s">
        <v>430</v>
      </c>
      <c r="B159" s="256"/>
      <c r="C159" s="257">
        <v>7</v>
      </c>
    </row>
    <row r="160" spans="1:6" ht="13.5" thickBot="1">
      <c r="A160" s="255" t="s">
        <v>431</v>
      </c>
      <c r="B160" s="256"/>
      <c r="C160" s="257">
        <v>424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C62"/>
  <sheetViews>
    <sheetView view="pageBreakPreview" topLeftCell="A25" zoomScale="60" zoomScaleNormal="100" workbookViewId="0">
      <selection activeCell="C47" sqref="C47:C59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6.25" customHeight="1">
      <c r="A1" s="328" t="s">
        <v>529</v>
      </c>
      <c r="B1" s="328"/>
      <c r="C1" s="328"/>
    </row>
    <row r="2" spans="1:3" s="266" customFormat="1" ht="21" customHeight="1" thickBot="1">
      <c r="A2" s="195"/>
      <c r="B2" s="196"/>
      <c r="C2" s="265" t="s">
        <v>528</v>
      </c>
    </row>
    <row r="3" spans="1:3" s="268" customFormat="1" ht="25.5" customHeight="1">
      <c r="A3" s="199" t="s">
        <v>466</v>
      </c>
      <c r="B3" s="200" t="s">
        <v>467</v>
      </c>
      <c r="C3" s="267" t="s">
        <v>468</v>
      </c>
    </row>
    <row r="4" spans="1:3" s="268" customFormat="1" ht="24.75" thickBot="1">
      <c r="A4" s="269" t="s">
        <v>407</v>
      </c>
      <c r="B4" s="204" t="s">
        <v>408</v>
      </c>
      <c r="C4" s="270"/>
    </row>
    <row r="5" spans="1:3" s="271" customFormat="1" ht="15.95" customHeight="1" thickBot="1">
      <c r="A5" s="206"/>
      <c r="B5" s="206"/>
      <c r="C5" s="207" t="s">
        <v>272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v>731555</v>
      </c>
    </row>
    <row r="10" spans="1:3" s="277" customFormat="1" ht="12" customHeight="1">
      <c r="A10" s="278" t="s">
        <v>9</v>
      </c>
      <c r="B10" s="50" t="s">
        <v>68</v>
      </c>
      <c r="C10" s="279">
        <v>0</v>
      </c>
    </row>
    <row r="11" spans="1:3" s="277" customFormat="1" ht="12" customHeight="1">
      <c r="A11" s="280" t="s">
        <v>11</v>
      </c>
      <c r="B11" s="52" t="s">
        <v>70</v>
      </c>
      <c r="C11" s="116">
        <v>566224</v>
      </c>
    </row>
    <row r="12" spans="1:3" s="277" customFormat="1" ht="12" customHeight="1">
      <c r="A12" s="280" t="s">
        <v>13</v>
      </c>
      <c r="B12" s="52" t="s">
        <v>72</v>
      </c>
      <c r="C12" s="116">
        <v>0</v>
      </c>
    </row>
    <row r="13" spans="1:3" s="277" customFormat="1" ht="12" customHeight="1">
      <c r="A13" s="280" t="s">
        <v>15</v>
      </c>
      <c r="B13" s="52" t="s">
        <v>74</v>
      </c>
      <c r="C13" s="116">
        <v>0</v>
      </c>
    </row>
    <row r="14" spans="1:3" s="277" customFormat="1" ht="12" customHeight="1">
      <c r="A14" s="280" t="s">
        <v>17</v>
      </c>
      <c r="B14" s="52" t="s">
        <v>76</v>
      </c>
      <c r="C14" s="116">
        <v>0</v>
      </c>
    </row>
    <row r="15" spans="1:3" s="277" customFormat="1" ht="12" customHeight="1">
      <c r="A15" s="280" t="s">
        <v>19</v>
      </c>
      <c r="B15" s="52" t="s">
        <v>470</v>
      </c>
      <c r="C15" s="116">
        <v>165331</v>
      </c>
    </row>
    <row r="16" spans="1:3" s="277" customFormat="1" ht="12" customHeight="1">
      <c r="A16" s="280" t="s">
        <v>184</v>
      </c>
      <c r="B16" s="70" t="s">
        <v>471</v>
      </c>
      <c r="C16" s="116">
        <v>0</v>
      </c>
    </row>
    <row r="17" spans="1:3" s="277" customFormat="1" ht="12" customHeight="1">
      <c r="A17" s="280" t="s">
        <v>186</v>
      </c>
      <c r="B17" s="52" t="s">
        <v>472</v>
      </c>
      <c r="C17" s="116">
        <v>0</v>
      </c>
    </row>
    <row r="18" spans="1:3" s="281" customFormat="1" ht="12" customHeight="1">
      <c r="A18" s="280" t="s">
        <v>188</v>
      </c>
      <c r="B18" s="52" t="s">
        <v>84</v>
      </c>
      <c r="C18" s="116">
        <v>0</v>
      </c>
    </row>
    <row r="19" spans="1:3" s="281" customFormat="1" ht="12" customHeight="1">
      <c r="A19" s="280" t="s">
        <v>190</v>
      </c>
      <c r="B19" s="52" t="s">
        <v>86</v>
      </c>
      <c r="C19" s="116">
        <v>0</v>
      </c>
    </row>
    <row r="20" spans="1:3" s="281" customFormat="1" ht="12" customHeight="1" thickBot="1">
      <c r="A20" s="280" t="s">
        <v>192</v>
      </c>
      <c r="B20" s="70" t="s">
        <v>88</v>
      </c>
      <c r="C20" s="109">
        <v>0</v>
      </c>
    </row>
    <row r="21" spans="1:3" s="277" customFormat="1" ht="12" customHeight="1" thickBot="1">
      <c r="A21" s="213" t="s">
        <v>21</v>
      </c>
      <c r="B21" s="276" t="s">
        <v>473</v>
      </c>
      <c r="C21" s="124">
        <v>0</v>
      </c>
    </row>
    <row r="22" spans="1:3" s="281" customFormat="1" ht="12" customHeight="1">
      <c r="A22" s="280" t="s">
        <v>23</v>
      </c>
      <c r="B22" s="69" t="s">
        <v>24</v>
      </c>
      <c r="C22" s="116">
        <v>0</v>
      </c>
    </row>
    <row r="23" spans="1:3" s="281" customFormat="1" ht="12" customHeight="1">
      <c r="A23" s="280" t="s">
        <v>25</v>
      </c>
      <c r="B23" s="52" t="s">
        <v>474</v>
      </c>
      <c r="C23" s="116">
        <v>0</v>
      </c>
    </row>
    <row r="24" spans="1:3" s="281" customFormat="1" ht="12" customHeight="1">
      <c r="A24" s="280" t="s">
        <v>27</v>
      </c>
      <c r="B24" s="52" t="s">
        <v>475</v>
      </c>
      <c r="C24" s="116">
        <v>0</v>
      </c>
    </row>
    <row r="25" spans="1:3" s="281" customFormat="1" ht="12" customHeight="1" thickBot="1">
      <c r="A25" s="282" t="s">
        <v>29</v>
      </c>
      <c r="B25" s="64" t="s">
        <v>476</v>
      </c>
      <c r="C25" s="120">
        <v>0</v>
      </c>
    </row>
    <row r="26" spans="1:3" s="281" customFormat="1" ht="12" customHeight="1" thickBot="1">
      <c r="A26" s="283" t="s">
        <v>35</v>
      </c>
      <c r="B26" s="284" t="s">
        <v>283</v>
      </c>
      <c r="C26" s="285">
        <v>50000</v>
      </c>
    </row>
    <row r="27" spans="1:3" s="281" customFormat="1" ht="12" customHeight="1" thickBot="1">
      <c r="A27" s="286" t="s">
        <v>232</v>
      </c>
      <c r="B27" s="249" t="s">
        <v>477</v>
      </c>
      <c r="C27" s="287">
        <v>0</v>
      </c>
    </row>
    <row r="28" spans="1:3" s="281" customFormat="1" ht="12" customHeight="1">
      <c r="A28" s="288" t="s">
        <v>51</v>
      </c>
      <c r="B28" s="289" t="s">
        <v>38</v>
      </c>
      <c r="C28" s="147">
        <v>0</v>
      </c>
    </row>
    <row r="29" spans="1:3" s="281" customFormat="1" ht="12" customHeight="1">
      <c r="A29" s="288" t="s">
        <v>53</v>
      </c>
      <c r="B29" s="289" t="s">
        <v>474</v>
      </c>
      <c r="C29" s="147">
        <v>0</v>
      </c>
    </row>
    <row r="30" spans="1:3" s="281" customFormat="1" ht="12" customHeight="1">
      <c r="A30" s="288" t="s">
        <v>55</v>
      </c>
      <c r="B30" s="290" t="s">
        <v>478</v>
      </c>
      <c r="C30" s="147">
        <v>0</v>
      </c>
    </row>
    <row r="31" spans="1:3" s="281" customFormat="1" ht="12" customHeight="1" thickBot="1">
      <c r="A31" s="280" t="s">
        <v>57</v>
      </c>
      <c r="B31" s="291" t="s">
        <v>479</v>
      </c>
      <c r="C31" s="147">
        <v>0</v>
      </c>
    </row>
    <row r="32" spans="1:3" s="281" customFormat="1" ht="12" customHeight="1" thickBot="1">
      <c r="A32" s="283" t="s">
        <v>65</v>
      </c>
      <c r="B32" s="68" t="s">
        <v>480</v>
      </c>
      <c r="C32" s="124">
        <v>0</v>
      </c>
    </row>
    <row r="33" spans="1:3" s="281" customFormat="1" ht="12" customHeight="1">
      <c r="A33" s="288" t="s">
        <v>67</v>
      </c>
      <c r="B33" s="289" t="s">
        <v>92</v>
      </c>
      <c r="C33" s="147">
        <v>0</v>
      </c>
    </row>
    <row r="34" spans="1:3" s="281" customFormat="1" ht="12" customHeight="1">
      <c r="A34" s="288" t="s">
        <v>69</v>
      </c>
      <c r="B34" s="290" t="s">
        <v>94</v>
      </c>
      <c r="C34" s="147">
        <v>0</v>
      </c>
    </row>
    <row r="35" spans="1:3" s="281" customFormat="1" ht="12" customHeight="1" thickBot="1">
      <c r="A35" s="280" t="s">
        <v>71</v>
      </c>
      <c r="B35" s="291" t="s">
        <v>96</v>
      </c>
      <c r="C35" s="147">
        <v>0</v>
      </c>
    </row>
    <row r="36" spans="1:3" s="277" customFormat="1" ht="12" customHeight="1" thickBot="1">
      <c r="A36" s="283" t="s">
        <v>89</v>
      </c>
      <c r="B36" s="68" t="s">
        <v>285</v>
      </c>
      <c r="C36" s="292">
        <v>0</v>
      </c>
    </row>
    <row r="37" spans="1:3" s="277" customFormat="1" ht="12" customHeight="1" thickBot="1">
      <c r="A37" s="283" t="s">
        <v>249</v>
      </c>
      <c r="B37" s="68" t="s">
        <v>481</v>
      </c>
      <c r="C37" s="292">
        <v>0</v>
      </c>
    </row>
    <row r="38" spans="1:3" s="277" customFormat="1" ht="12" customHeight="1" thickBot="1">
      <c r="A38" s="213" t="s">
        <v>111</v>
      </c>
      <c r="B38" s="68" t="s">
        <v>482</v>
      </c>
      <c r="C38" s="293">
        <v>781555</v>
      </c>
    </row>
    <row r="39" spans="1:3" s="277" customFormat="1" ht="12" customHeight="1" thickBot="1">
      <c r="A39" s="294" t="s">
        <v>258</v>
      </c>
      <c r="B39" s="68" t="s">
        <v>483</v>
      </c>
      <c r="C39" s="293">
        <v>112934826</v>
      </c>
    </row>
    <row r="40" spans="1:3" s="277" customFormat="1" ht="12" customHeight="1">
      <c r="A40" s="288" t="s">
        <v>484</v>
      </c>
      <c r="B40" s="289" t="s">
        <v>340</v>
      </c>
      <c r="C40" s="147">
        <v>0</v>
      </c>
    </row>
    <row r="41" spans="1:3" s="277" customFormat="1" ht="12" customHeight="1">
      <c r="A41" s="288" t="s">
        <v>485</v>
      </c>
      <c r="B41" s="290" t="s">
        <v>486</v>
      </c>
      <c r="C41" s="147">
        <v>0</v>
      </c>
    </row>
    <row r="42" spans="1:3" s="281" customFormat="1" ht="12" customHeight="1" thickBot="1">
      <c r="A42" s="280" t="s">
        <v>487</v>
      </c>
      <c r="B42" s="291" t="s">
        <v>488</v>
      </c>
      <c r="C42" s="295">
        <v>112934826</v>
      </c>
    </row>
    <row r="43" spans="1:3" s="281" customFormat="1" ht="15" customHeight="1" thickBot="1">
      <c r="A43" s="294" t="s">
        <v>260</v>
      </c>
      <c r="B43" s="296" t="s">
        <v>489</v>
      </c>
      <c r="C43" s="238">
        <v>113716381</v>
      </c>
    </row>
    <row r="44" spans="1:3" s="281" customFormat="1" ht="15" customHeight="1">
      <c r="A44" s="233"/>
      <c r="B44" s="234"/>
      <c r="C44" s="235"/>
    </row>
    <row r="45" spans="1:3" ht="13.5" thickBot="1">
      <c r="A45" s="297"/>
      <c r="B45" s="298"/>
      <c r="C45" s="299"/>
    </row>
    <row r="46" spans="1:3" s="274" customFormat="1" ht="16.5" customHeight="1" thickBot="1">
      <c r="A46" s="236"/>
      <c r="B46" s="237" t="s">
        <v>274</v>
      </c>
      <c r="C46" s="238"/>
    </row>
    <row r="47" spans="1:3" s="300" customFormat="1" ht="12" customHeight="1" thickBot="1">
      <c r="A47" s="283" t="s">
        <v>7</v>
      </c>
      <c r="B47" s="68" t="s">
        <v>490</v>
      </c>
      <c r="C47" s="124">
        <v>113208381</v>
      </c>
    </row>
    <row r="48" spans="1:3" ht="12" customHeight="1">
      <c r="A48" s="280" t="s">
        <v>9</v>
      </c>
      <c r="B48" s="69" t="s">
        <v>177</v>
      </c>
      <c r="C48" s="147">
        <v>72633104</v>
      </c>
    </row>
    <row r="49" spans="1:3" ht="12" customHeight="1">
      <c r="A49" s="280" t="s">
        <v>11</v>
      </c>
      <c r="B49" s="52" t="s">
        <v>178</v>
      </c>
      <c r="C49" s="147">
        <v>17395651</v>
      </c>
    </row>
    <row r="50" spans="1:3" ht="12" customHeight="1">
      <c r="A50" s="280" t="s">
        <v>13</v>
      </c>
      <c r="B50" s="52" t="s">
        <v>179</v>
      </c>
      <c r="C50" s="147">
        <v>23179626</v>
      </c>
    </row>
    <row r="51" spans="1:3" ht="12" customHeight="1">
      <c r="A51" s="280" t="s">
        <v>15</v>
      </c>
      <c r="B51" s="52" t="s">
        <v>180</v>
      </c>
      <c r="C51" s="147">
        <v>0</v>
      </c>
    </row>
    <row r="52" spans="1:3" ht="12" customHeight="1" thickBot="1">
      <c r="A52" s="280" t="s">
        <v>17</v>
      </c>
      <c r="B52" s="52" t="s">
        <v>182</v>
      </c>
      <c r="C52" s="147">
        <v>0</v>
      </c>
    </row>
    <row r="53" spans="1:3" ht="12" customHeight="1" thickBot="1">
      <c r="A53" s="283" t="s">
        <v>21</v>
      </c>
      <c r="B53" s="68" t="s">
        <v>491</v>
      </c>
      <c r="C53" s="124">
        <v>508000</v>
      </c>
    </row>
    <row r="54" spans="1:3" s="300" customFormat="1" ht="12" customHeight="1">
      <c r="A54" s="280" t="s">
        <v>23</v>
      </c>
      <c r="B54" s="69" t="s">
        <v>213</v>
      </c>
      <c r="C54" s="147">
        <v>508000</v>
      </c>
    </row>
    <row r="55" spans="1:3" ht="12" customHeight="1">
      <c r="A55" s="280" t="s">
        <v>25</v>
      </c>
      <c r="B55" s="52" t="s">
        <v>215</v>
      </c>
      <c r="C55" s="147">
        <v>0</v>
      </c>
    </row>
    <row r="56" spans="1:3" ht="12" customHeight="1">
      <c r="A56" s="280" t="s">
        <v>27</v>
      </c>
      <c r="B56" s="52" t="s">
        <v>492</v>
      </c>
      <c r="C56" s="147">
        <v>0</v>
      </c>
    </row>
    <row r="57" spans="1:3" ht="12" customHeight="1" thickBot="1">
      <c r="A57" s="280" t="s">
        <v>29</v>
      </c>
      <c r="B57" s="52" t="s">
        <v>493</v>
      </c>
      <c r="C57" s="147">
        <v>0</v>
      </c>
    </row>
    <row r="58" spans="1:3" ht="12" customHeight="1" thickBot="1">
      <c r="A58" s="283" t="s">
        <v>35</v>
      </c>
      <c r="B58" s="68" t="s">
        <v>494</v>
      </c>
      <c r="C58" s="292"/>
    </row>
    <row r="59" spans="1:3" ht="15" customHeight="1" thickBot="1">
      <c r="A59" s="283" t="s">
        <v>232</v>
      </c>
      <c r="B59" s="301" t="s">
        <v>495</v>
      </c>
      <c r="C59" s="302">
        <v>113716381</v>
      </c>
    </row>
    <row r="60" spans="1:3" ht="13.5" thickBot="1">
      <c r="C60" s="304"/>
    </row>
    <row r="61" spans="1:3" ht="15" customHeight="1" thickBot="1">
      <c r="A61" s="255" t="s">
        <v>430</v>
      </c>
      <c r="B61" s="256"/>
      <c r="C61" s="257">
        <f>'[1]9.2.1. sz. mell HIV'!C60+'[1]9.2.2. sz.  mell HIV'!C60+'[1]9.2.3. sz. mell HIV'!C60</f>
        <v>24</v>
      </c>
    </row>
    <row r="62" spans="1:3" ht="14.25" customHeight="1" thickBot="1">
      <c r="A62" s="255" t="s">
        <v>431</v>
      </c>
      <c r="B62" s="256"/>
      <c r="C62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C62"/>
  <sheetViews>
    <sheetView topLeftCell="A37" zoomScaleNormal="100" workbookViewId="0">
      <selection activeCell="G52" sqref="G52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7" customHeight="1">
      <c r="A1" s="328" t="s">
        <v>531</v>
      </c>
      <c r="B1" s="328"/>
      <c r="C1" s="328"/>
    </row>
    <row r="2" spans="1:3" s="266" customFormat="1" ht="21" customHeight="1" thickBot="1">
      <c r="A2" s="195"/>
      <c r="B2" s="196"/>
      <c r="C2" s="265" t="s">
        <v>530</v>
      </c>
    </row>
    <row r="3" spans="1:3" s="268" customFormat="1" ht="25.5" customHeight="1">
      <c r="A3" s="199" t="s">
        <v>466</v>
      </c>
      <c r="B3" s="200" t="s">
        <v>467</v>
      </c>
      <c r="C3" s="267" t="s">
        <v>468</v>
      </c>
    </row>
    <row r="4" spans="1:3" s="268" customFormat="1" ht="24.75" thickBot="1">
      <c r="A4" s="269" t="s">
        <v>407</v>
      </c>
      <c r="B4" s="204" t="s">
        <v>496</v>
      </c>
      <c r="C4" s="270" t="s">
        <v>406</v>
      </c>
    </row>
    <row r="5" spans="1:3" s="271" customFormat="1" ht="15.95" customHeight="1" thickBot="1">
      <c r="A5" s="206"/>
      <c r="B5" s="206"/>
      <c r="C5" s="207" t="s">
        <v>272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v>731555</v>
      </c>
    </row>
    <row r="10" spans="1:3" s="277" customFormat="1" ht="12" customHeight="1">
      <c r="A10" s="278" t="s">
        <v>9</v>
      </c>
      <c r="B10" s="50" t="s">
        <v>68</v>
      </c>
      <c r="C10" s="279"/>
    </row>
    <row r="11" spans="1:3" s="277" customFormat="1" ht="12" customHeight="1">
      <c r="A11" s="280" t="s">
        <v>11</v>
      </c>
      <c r="B11" s="52" t="s">
        <v>70</v>
      </c>
      <c r="C11" s="116">
        <v>566224</v>
      </c>
    </row>
    <row r="12" spans="1:3" s="277" customFormat="1" ht="12" customHeight="1">
      <c r="A12" s="280" t="s">
        <v>13</v>
      </c>
      <c r="B12" s="52" t="s">
        <v>72</v>
      </c>
      <c r="C12" s="116"/>
    </row>
    <row r="13" spans="1:3" s="277" customFormat="1" ht="12" customHeight="1">
      <c r="A13" s="280" t="s">
        <v>15</v>
      </c>
      <c r="B13" s="52" t="s">
        <v>74</v>
      </c>
      <c r="C13" s="116"/>
    </row>
    <row r="14" spans="1:3" s="277" customFormat="1" ht="12" customHeight="1">
      <c r="A14" s="280" t="s">
        <v>17</v>
      </c>
      <c r="B14" s="52" t="s">
        <v>76</v>
      </c>
      <c r="C14" s="116"/>
    </row>
    <row r="15" spans="1:3" s="277" customFormat="1" ht="12" customHeight="1">
      <c r="A15" s="280" t="s">
        <v>19</v>
      </c>
      <c r="B15" s="52" t="s">
        <v>470</v>
      </c>
      <c r="C15" s="116">
        <v>165331</v>
      </c>
    </row>
    <row r="16" spans="1:3" s="277" customFormat="1" ht="12" customHeight="1">
      <c r="A16" s="280" t="s">
        <v>184</v>
      </c>
      <c r="B16" s="70" t="s">
        <v>471</v>
      </c>
      <c r="C16" s="116"/>
    </row>
    <row r="17" spans="1:3" s="277" customFormat="1" ht="12" customHeight="1">
      <c r="A17" s="280" t="s">
        <v>186</v>
      </c>
      <c r="B17" s="52" t="s">
        <v>472</v>
      </c>
      <c r="C17" s="144"/>
    </row>
    <row r="18" spans="1:3" s="281" customFormat="1" ht="12" customHeight="1">
      <c r="A18" s="280" t="s">
        <v>188</v>
      </c>
      <c r="B18" s="52" t="s">
        <v>84</v>
      </c>
      <c r="C18" s="116"/>
    </row>
    <row r="19" spans="1:3" s="281" customFormat="1" ht="12" customHeight="1">
      <c r="A19" s="280" t="s">
        <v>190</v>
      </c>
      <c r="B19" s="52" t="s">
        <v>86</v>
      </c>
      <c r="C19" s="120"/>
    </row>
    <row r="20" spans="1:3" s="281" customFormat="1" ht="12" customHeight="1" thickBot="1">
      <c r="A20" s="280" t="s">
        <v>192</v>
      </c>
      <c r="B20" s="70" t="s">
        <v>88</v>
      </c>
      <c r="C20" s="120"/>
    </row>
    <row r="21" spans="1:3" s="277" customFormat="1" ht="12" customHeight="1" thickBot="1">
      <c r="A21" s="213" t="s">
        <v>21</v>
      </c>
      <c r="B21" s="276" t="s">
        <v>473</v>
      </c>
      <c r="C21" s="124">
        <v>0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/>
    </row>
    <row r="25" spans="1:3" s="281" customFormat="1" ht="12" customHeight="1" thickBot="1">
      <c r="A25" s="280" t="s">
        <v>29</v>
      </c>
      <c r="B25" s="52" t="s">
        <v>476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>
        <v>50000</v>
      </c>
    </row>
    <row r="27" spans="1:3" s="281" customFormat="1" ht="12" customHeight="1" thickBot="1">
      <c r="A27" s="283" t="s">
        <v>232</v>
      </c>
      <c r="B27" s="68" t="s">
        <v>477</v>
      </c>
      <c r="C27" s="124">
        <v>0</v>
      </c>
    </row>
    <row r="28" spans="1:3" s="281" customFormat="1" ht="12" customHeight="1">
      <c r="A28" s="288" t="s">
        <v>51</v>
      </c>
      <c r="B28" s="289" t="s">
        <v>38</v>
      </c>
      <c r="C28" s="147"/>
    </row>
    <row r="29" spans="1:3" s="281" customFormat="1" ht="12" customHeight="1">
      <c r="A29" s="288" t="s">
        <v>53</v>
      </c>
      <c r="B29" s="289" t="s">
        <v>474</v>
      </c>
      <c r="C29" s="116"/>
    </row>
    <row r="30" spans="1:3" s="281" customFormat="1" ht="12" customHeight="1">
      <c r="A30" s="288" t="s">
        <v>55</v>
      </c>
      <c r="B30" s="290" t="s">
        <v>478</v>
      </c>
      <c r="C30" s="116"/>
    </row>
    <row r="31" spans="1:3" s="281" customFormat="1" ht="12" customHeight="1" thickBot="1">
      <c r="A31" s="280" t="s">
        <v>57</v>
      </c>
      <c r="B31" s="291" t="s">
        <v>479</v>
      </c>
      <c r="C31" s="295"/>
    </row>
    <row r="32" spans="1:3" s="281" customFormat="1" ht="12" customHeight="1" thickBot="1">
      <c r="A32" s="283" t="s">
        <v>65</v>
      </c>
      <c r="B32" s="68" t="s">
        <v>480</v>
      </c>
      <c r="C32" s="124">
        <v>0</v>
      </c>
    </row>
    <row r="33" spans="1:3" s="281" customFormat="1" ht="12" customHeight="1">
      <c r="A33" s="288" t="s">
        <v>67</v>
      </c>
      <c r="B33" s="289" t="s">
        <v>92</v>
      </c>
      <c r="C33" s="147"/>
    </row>
    <row r="34" spans="1:3" s="281" customFormat="1" ht="12" customHeight="1">
      <c r="A34" s="288" t="s">
        <v>69</v>
      </c>
      <c r="B34" s="290" t="s">
        <v>94</v>
      </c>
      <c r="C34" s="129"/>
    </row>
    <row r="35" spans="1:3" s="281" customFormat="1" ht="12" customHeight="1" thickBot="1">
      <c r="A35" s="280" t="s">
        <v>71</v>
      </c>
      <c r="B35" s="291" t="s">
        <v>96</v>
      </c>
      <c r="C35" s="295"/>
    </row>
    <row r="36" spans="1:3" s="277" customFormat="1" ht="12" customHeight="1" thickBot="1">
      <c r="A36" s="283" t="s">
        <v>89</v>
      </c>
      <c r="B36" s="68" t="s">
        <v>285</v>
      </c>
      <c r="C36" s="292"/>
    </row>
    <row r="37" spans="1:3" s="277" customFormat="1" ht="12" customHeight="1" thickBot="1">
      <c r="A37" s="283" t="s">
        <v>249</v>
      </c>
      <c r="B37" s="68" t="s">
        <v>481</v>
      </c>
      <c r="C37" s="305"/>
    </row>
    <row r="38" spans="1:3" s="277" customFormat="1" ht="12" customHeight="1" thickBot="1">
      <c r="A38" s="213" t="s">
        <v>111</v>
      </c>
      <c r="B38" s="68" t="s">
        <v>482</v>
      </c>
      <c r="C38" s="293">
        <v>781555</v>
      </c>
    </row>
    <row r="39" spans="1:3" s="277" customFormat="1" ht="12" customHeight="1" thickBot="1">
      <c r="A39" s="294" t="s">
        <v>258</v>
      </c>
      <c r="B39" s="68" t="s">
        <v>483</v>
      </c>
      <c r="C39" s="293">
        <v>88141620</v>
      </c>
    </row>
    <row r="40" spans="1:3" s="277" customFormat="1" ht="12" customHeight="1">
      <c r="A40" s="288" t="s">
        <v>484</v>
      </c>
      <c r="B40" s="289" t="s">
        <v>340</v>
      </c>
      <c r="C40" s="147"/>
    </row>
    <row r="41" spans="1:3" s="277" customFormat="1" ht="12" customHeight="1">
      <c r="A41" s="288" t="s">
        <v>485</v>
      </c>
      <c r="B41" s="290" t="s">
        <v>486</v>
      </c>
      <c r="C41" s="129"/>
    </row>
    <row r="42" spans="1:3" s="281" customFormat="1" ht="12" customHeight="1" thickBot="1">
      <c r="A42" s="280" t="s">
        <v>487</v>
      </c>
      <c r="B42" s="291" t="s">
        <v>488</v>
      </c>
      <c r="C42" s="295">
        <v>88141620</v>
      </c>
    </row>
    <row r="43" spans="1:3" s="281" customFormat="1" ht="15" customHeight="1" thickBot="1">
      <c r="A43" s="294" t="s">
        <v>260</v>
      </c>
      <c r="B43" s="296" t="s">
        <v>489</v>
      </c>
      <c r="C43" s="238">
        <v>88923175</v>
      </c>
    </row>
    <row r="44" spans="1:3" s="281" customFormat="1" ht="15" customHeight="1">
      <c r="A44" s="233"/>
      <c r="B44" s="234"/>
      <c r="C44" s="235"/>
    </row>
    <row r="45" spans="1:3" ht="13.5" thickBot="1">
      <c r="A45" s="297"/>
      <c r="B45" s="298"/>
      <c r="C45" s="299"/>
    </row>
    <row r="46" spans="1:3" s="274" customFormat="1" ht="16.5" customHeight="1" thickBot="1">
      <c r="A46" s="236"/>
      <c r="B46" s="237" t="s">
        <v>274</v>
      </c>
      <c r="C46" s="238"/>
    </row>
    <row r="47" spans="1:3" s="300" customFormat="1" ht="12" customHeight="1" thickBot="1">
      <c r="A47" s="283" t="s">
        <v>7</v>
      </c>
      <c r="B47" s="68" t="s">
        <v>490</v>
      </c>
      <c r="C47" s="124">
        <v>88415175</v>
      </c>
    </row>
    <row r="48" spans="1:3" ht="12" customHeight="1">
      <c r="A48" s="280" t="s">
        <v>9</v>
      </c>
      <c r="B48" s="69" t="s">
        <v>177</v>
      </c>
      <c r="C48" s="147">
        <v>53951893</v>
      </c>
    </row>
    <row r="49" spans="1:3" ht="12" customHeight="1">
      <c r="A49" s="280" t="s">
        <v>11</v>
      </c>
      <c r="B49" s="52" t="s">
        <v>178</v>
      </c>
      <c r="C49" s="132">
        <v>12723897</v>
      </c>
    </row>
    <row r="50" spans="1:3" ht="12" customHeight="1">
      <c r="A50" s="280" t="s">
        <v>13</v>
      </c>
      <c r="B50" s="52" t="s">
        <v>179</v>
      </c>
      <c r="C50" s="132">
        <v>21739385</v>
      </c>
    </row>
    <row r="51" spans="1:3" ht="12" customHeight="1">
      <c r="A51" s="280" t="s">
        <v>15</v>
      </c>
      <c r="B51" s="52" t="s">
        <v>180</v>
      </c>
      <c r="C51" s="132"/>
    </row>
    <row r="52" spans="1:3" ht="12" customHeight="1" thickBot="1">
      <c r="A52" s="280" t="s">
        <v>17</v>
      </c>
      <c r="B52" s="52" t="s">
        <v>182</v>
      </c>
      <c r="C52" s="132"/>
    </row>
    <row r="53" spans="1:3" ht="12" customHeight="1" thickBot="1">
      <c r="A53" s="283" t="s">
        <v>21</v>
      </c>
      <c r="B53" s="68" t="s">
        <v>491</v>
      </c>
      <c r="C53" s="124">
        <v>508000</v>
      </c>
    </row>
    <row r="54" spans="1:3" s="300" customFormat="1" ht="12" customHeight="1">
      <c r="A54" s="280" t="s">
        <v>23</v>
      </c>
      <c r="B54" s="69" t="s">
        <v>213</v>
      </c>
      <c r="C54" s="147">
        <v>508000</v>
      </c>
    </row>
    <row r="55" spans="1:3" ht="12" customHeight="1">
      <c r="A55" s="280" t="s">
        <v>25</v>
      </c>
      <c r="B55" s="52" t="s">
        <v>215</v>
      </c>
      <c r="C55" s="132"/>
    </row>
    <row r="56" spans="1:3" ht="12" customHeight="1">
      <c r="A56" s="280" t="s">
        <v>27</v>
      </c>
      <c r="B56" s="52" t="s">
        <v>492</v>
      </c>
      <c r="C56" s="132"/>
    </row>
    <row r="57" spans="1:3" ht="12" customHeight="1" thickBot="1">
      <c r="A57" s="280" t="s">
        <v>29</v>
      </c>
      <c r="B57" s="52" t="s">
        <v>493</v>
      </c>
      <c r="C57" s="132"/>
    </row>
    <row r="58" spans="1:3" ht="15" customHeight="1" thickBot="1">
      <c r="A58" s="283" t="s">
        <v>35</v>
      </c>
      <c r="B58" s="68" t="s">
        <v>494</v>
      </c>
      <c r="C58" s="292"/>
    </row>
    <row r="59" spans="1:3" ht="13.5" thickBot="1">
      <c r="A59" s="283" t="s">
        <v>232</v>
      </c>
      <c r="B59" s="301" t="s">
        <v>495</v>
      </c>
      <c r="C59" s="302">
        <v>88923175</v>
      </c>
    </row>
    <row r="60" spans="1:3" ht="15" customHeight="1" thickBot="1">
      <c r="C60" s="304"/>
    </row>
    <row r="61" spans="1:3" ht="14.25" customHeight="1" thickBot="1">
      <c r="A61" s="255" t="s">
        <v>430</v>
      </c>
      <c r="B61" s="256"/>
      <c r="C61" s="257">
        <v>19</v>
      </c>
    </row>
    <row r="62" spans="1:3" ht="13.5" thickBot="1">
      <c r="A62" s="255" t="s">
        <v>431</v>
      </c>
      <c r="B62" s="256"/>
      <c r="C62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C62"/>
  <sheetViews>
    <sheetView topLeftCell="A4" zoomScaleNormal="100" workbookViewId="0">
      <selection activeCell="C9" sqref="C9:C59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6.25" customHeight="1">
      <c r="A1" s="328" t="s">
        <v>532</v>
      </c>
      <c r="B1" s="328"/>
      <c r="C1" s="328"/>
    </row>
    <row r="2" spans="1:3" s="266" customFormat="1" ht="21" customHeight="1" thickBot="1">
      <c r="A2" s="195"/>
      <c r="B2" s="196"/>
      <c r="C2" s="265" t="s">
        <v>533</v>
      </c>
    </row>
    <row r="3" spans="1:3" s="268" customFormat="1" ht="25.5" customHeight="1">
      <c r="A3" s="199" t="s">
        <v>466</v>
      </c>
      <c r="B3" s="200" t="s">
        <v>467</v>
      </c>
      <c r="C3" s="267" t="s">
        <v>468</v>
      </c>
    </row>
    <row r="4" spans="1:3" s="268" customFormat="1" ht="24.75" thickBot="1">
      <c r="A4" s="269" t="s">
        <v>407</v>
      </c>
      <c r="B4" s="204" t="s">
        <v>497</v>
      </c>
      <c r="C4" s="270" t="s">
        <v>498</v>
      </c>
    </row>
    <row r="5" spans="1:3" s="271" customFormat="1" ht="15.95" customHeight="1" thickBot="1">
      <c r="A5" s="206"/>
      <c r="B5" s="206"/>
      <c r="C5" s="207" t="s">
        <v>272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v>0</v>
      </c>
    </row>
    <row r="10" spans="1:3" s="277" customFormat="1" ht="12" customHeight="1">
      <c r="A10" s="278" t="s">
        <v>9</v>
      </c>
      <c r="B10" s="50" t="s">
        <v>68</v>
      </c>
      <c r="C10" s="279"/>
    </row>
    <row r="11" spans="1:3" s="277" customFormat="1" ht="12" customHeight="1">
      <c r="A11" s="280" t="s">
        <v>11</v>
      </c>
      <c r="B11" s="52" t="s">
        <v>70</v>
      </c>
      <c r="C11" s="116"/>
    </row>
    <row r="12" spans="1:3" s="277" customFormat="1" ht="12" customHeight="1">
      <c r="A12" s="280" t="s">
        <v>13</v>
      </c>
      <c r="B12" s="52" t="s">
        <v>72</v>
      </c>
      <c r="C12" s="116"/>
    </row>
    <row r="13" spans="1:3" s="277" customFormat="1" ht="12" customHeight="1">
      <c r="A13" s="280" t="s">
        <v>15</v>
      </c>
      <c r="B13" s="52" t="s">
        <v>74</v>
      </c>
      <c r="C13" s="116"/>
    </row>
    <row r="14" spans="1:3" s="277" customFormat="1" ht="12" customHeight="1">
      <c r="A14" s="280" t="s">
        <v>17</v>
      </c>
      <c r="B14" s="52" t="s">
        <v>76</v>
      </c>
      <c r="C14" s="116"/>
    </row>
    <row r="15" spans="1:3" s="277" customFormat="1" ht="12" customHeight="1">
      <c r="A15" s="280" t="s">
        <v>19</v>
      </c>
      <c r="B15" s="52" t="s">
        <v>470</v>
      </c>
      <c r="C15" s="116"/>
    </row>
    <row r="16" spans="1:3" s="277" customFormat="1" ht="12" customHeight="1">
      <c r="A16" s="280" t="s">
        <v>184</v>
      </c>
      <c r="B16" s="70" t="s">
        <v>471</v>
      </c>
      <c r="C16" s="116"/>
    </row>
    <row r="17" spans="1:3" s="277" customFormat="1" ht="12" customHeight="1">
      <c r="A17" s="280" t="s">
        <v>186</v>
      </c>
      <c r="B17" s="52" t="s">
        <v>472</v>
      </c>
      <c r="C17" s="144"/>
    </row>
    <row r="18" spans="1:3" s="281" customFormat="1" ht="12" customHeight="1">
      <c r="A18" s="280" t="s">
        <v>188</v>
      </c>
      <c r="B18" s="52" t="s">
        <v>84</v>
      </c>
      <c r="C18" s="116"/>
    </row>
    <row r="19" spans="1:3" s="281" customFormat="1" ht="12" customHeight="1">
      <c r="A19" s="280" t="s">
        <v>190</v>
      </c>
      <c r="B19" s="52" t="s">
        <v>86</v>
      </c>
      <c r="C19" s="120"/>
    </row>
    <row r="20" spans="1:3" s="281" customFormat="1" ht="12" customHeight="1" thickBot="1">
      <c r="A20" s="280" t="s">
        <v>192</v>
      </c>
      <c r="B20" s="70" t="s">
        <v>88</v>
      </c>
      <c r="C20" s="120"/>
    </row>
    <row r="21" spans="1:3" s="277" customFormat="1" ht="12" customHeight="1" thickBot="1">
      <c r="A21" s="213" t="s">
        <v>21</v>
      </c>
      <c r="B21" s="276" t="s">
        <v>473</v>
      </c>
      <c r="C21" s="124">
        <v>0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/>
    </row>
    <row r="25" spans="1:3" s="281" customFormat="1" ht="12" customHeight="1" thickBot="1">
      <c r="A25" s="280" t="s">
        <v>29</v>
      </c>
      <c r="B25" s="52" t="s">
        <v>476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/>
    </row>
    <row r="27" spans="1:3" s="281" customFormat="1" ht="12" customHeight="1" thickBot="1">
      <c r="A27" s="283" t="s">
        <v>232</v>
      </c>
      <c r="B27" s="68" t="s">
        <v>477</v>
      </c>
      <c r="C27" s="124">
        <v>0</v>
      </c>
    </row>
    <row r="28" spans="1:3" s="281" customFormat="1" ht="12" customHeight="1">
      <c r="A28" s="288" t="s">
        <v>51</v>
      </c>
      <c r="B28" s="289" t="s">
        <v>38</v>
      </c>
      <c r="C28" s="147"/>
    </row>
    <row r="29" spans="1:3" s="281" customFormat="1" ht="12" customHeight="1">
      <c r="A29" s="288" t="s">
        <v>53</v>
      </c>
      <c r="B29" s="289" t="s">
        <v>474</v>
      </c>
      <c r="C29" s="116"/>
    </row>
    <row r="30" spans="1:3" s="281" customFormat="1" ht="12" customHeight="1">
      <c r="A30" s="288" t="s">
        <v>55</v>
      </c>
      <c r="B30" s="290" t="s">
        <v>478</v>
      </c>
      <c r="C30" s="116"/>
    </row>
    <row r="31" spans="1:3" s="281" customFormat="1" ht="12" customHeight="1" thickBot="1">
      <c r="A31" s="280" t="s">
        <v>57</v>
      </c>
      <c r="B31" s="291" t="s">
        <v>479</v>
      </c>
      <c r="C31" s="295"/>
    </row>
    <row r="32" spans="1:3" s="281" customFormat="1" ht="12" customHeight="1" thickBot="1">
      <c r="A32" s="283" t="s">
        <v>65</v>
      </c>
      <c r="B32" s="68" t="s">
        <v>480</v>
      </c>
      <c r="C32" s="124">
        <v>0</v>
      </c>
    </row>
    <row r="33" spans="1:3" s="281" customFormat="1" ht="12" customHeight="1">
      <c r="A33" s="288" t="s">
        <v>67</v>
      </c>
      <c r="B33" s="289" t="s">
        <v>92</v>
      </c>
      <c r="C33" s="147"/>
    </row>
    <row r="34" spans="1:3" s="281" customFormat="1" ht="12" customHeight="1">
      <c r="A34" s="288" t="s">
        <v>69</v>
      </c>
      <c r="B34" s="290" t="s">
        <v>94</v>
      </c>
      <c r="C34" s="129"/>
    </row>
    <row r="35" spans="1:3" s="281" customFormat="1" ht="12" customHeight="1" thickBot="1">
      <c r="A35" s="280" t="s">
        <v>71</v>
      </c>
      <c r="B35" s="291" t="s">
        <v>96</v>
      </c>
      <c r="C35" s="295"/>
    </row>
    <row r="36" spans="1:3" s="277" customFormat="1" ht="12" customHeight="1" thickBot="1">
      <c r="A36" s="283" t="s">
        <v>89</v>
      </c>
      <c r="B36" s="68" t="s">
        <v>285</v>
      </c>
      <c r="C36" s="292"/>
    </row>
    <row r="37" spans="1:3" s="277" customFormat="1" ht="12" customHeight="1" thickBot="1">
      <c r="A37" s="283" t="s">
        <v>249</v>
      </c>
      <c r="B37" s="68" t="s">
        <v>481</v>
      </c>
      <c r="C37" s="305"/>
    </row>
    <row r="38" spans="1:3" s="277" customFormat="1" ht="12" customHeight="1" thickBot="1">
      <c r="A38" s="213" t="s">
        <v>111</v>
      </c>
      <c r="B38" s="68" t="s">
        <v>482</v>
      </c>
      <c r="C38" s="293">
        <v>0</v>
      </c>
    </row>
    <row r="39" spans="1:3" s="277" customFormat="1" ht="12" customHeight="1" thickBot="1">
      <c r="A39" s="294" t="s">
        <v>258</v>
      </c>
      <c r="B39" s="68" t="s">
        <v>483</v>
      </c>
      <c r="C39" s="293">
        <v>24793206</v>
      </c>
    </row>
    <row r="40" spans="1:3" s="277" customFormat="1" ht="12" customHeight="1">
      <c r="A40" s="288" t="s">
        <v>484</v>
      </c>
      <c r="B40" s="289" t="s">
        <v>340</v>
      </c>
      <c r="C40" s="147"/>
    </row>
    <row r="41" spans="1:3" s="277" customFormat="1" ht="12" customHeight="1">
      <c r="A41" s="288" t="s">
        <v>485</v>
      </c>
      <c r="B41" s="290" t="s">
        <v>486</v>
      </c>
      <c r="C41" s="129"/>
    </row>
    <row r="42" spans="1:3" s="281" customFormat="1" ht="12" customHeight="1" thickBot="1">
      <c r="A42" s="280" t="s">
        <v>487</v>
      </c>
      <c r="B42" s="291" t="s">
        <v>488</v>
      </c>
      <c r="C42" s="295">
        <v>24793206</v>
      </c>
    </row>
    <row r="43" spans="1:3" s="281" customFormat="1" ht="15" customHeight="1" thickBot="1">
      <c r="A43" s="294" t="s">
        <v>260</v>
      </c>
      <c r="B43" s="296" t="s">
        <v>489</v>
      </c>
      <c r="C43" s="238">
        <v>24793206</v>
      </c>
    </row>
    <row r="44" spans="1:3" s="281" customFormat="1" ht="15" customHeight="1">
      <c r="A44" s="233"/>
      <c r="B44" s="234"/>
      <c r="C44" s="235"/>
    </row>
    <row r="45" spans="1:3" ht="13.5" thickBot="1">
      <c r="A45" s="297"/>
      <c r="B45" s="298"/>
      <c r="C45" s="299"/>
    </row>
    <row r="46" spans="1:3" s="274" customFormat="1" ht="16.5" customHeight="1" thickBot="1">
      <c r="A46" s="236"/>
      <c r="B46" s="237" t="s">
        <v>274</v>
      </c>
      <c r="C46" s="238"/>
    </row>
    <row r="47" spans="1:3" s="300" customFormat="1" ht="12" customHeight="1" thickBot="1">
      <c r="A47" s="283" t="s">
        <v>7</v>
      </c>
      <c r="B47" s="68" t="s">
        <v>490</v>
      </c>
      <c r="C47" s="124">
        <v>24793206</v>
      </c>
    </row>
    <row r="48" spans="1:3" ht="12" customHeight="1">
      <c r="A48" s="280" t="s">
        <v>9</v>
      </c>
      <c r="B48" s="69" t="s">
        <v>177</v>
      </c>
      <c r="C48" s="147">
        <v>18681211</v>
      </c>
    </row>
    <row r="49" spans="1:3" ht="12" customHeight="1">
      <c r="A49" s="280" t="s">
        <v>11</v>
      </c>
      <c r="B49" s="52" t="s">
        <v>178</v>
      </c>
      <c r="C49" s="132">
        <v>4671754</v>
      </c>
    </row>
    <row r="50" spans="1:3" ht="12" customHeight="1">
      <c r="A50" s="280" t="s">
        <v>13</v>
      </c>
      <c r="B50" s="52" t="s">
        <v>179</v>
      </c>
      <c r="C50" s="132">
        <v>1440241</v>
      </c>
    </row>
    <row r="51" spans="1:3" ht="12" customHeight="1">
      <c r="A51" s="280" t="s">
        <v>15</v>
      </c>
      <c r="B51" s="52" t="s">
        <v>180</v>
      </c>
      <c r="C51" s="132"/>
    </row>
    <row r="52" spans="1:3" ht="12" customHeight="1" thickBot="1">
      <c r="A52" s="280" t="s">
        <v>17</v>
      </c>
      <c r="B52" s="52" t="s">
        <v>182</v>
      </c>
      <c r="C52" s="132"/>
    </row>
    <row r="53" spans="1:3" ht="12" customHeight="1" thickBot="1">
      <c r="A53" s="283" t="s">
        <v>21</v>
      </c>
      <c r="B53" s="68" t="s">
        <v>491</v>
      </c>
      <c r="C53" s="124">
        <v>0</v>
      </c>
    </row>
    <row r="54" spans="1:3" s="300" customFormat="1" ht="12" customHeight="1">
      <c r="A54" s="280" t="s">
        <v>23</v>
      </c>
      <c r="B54" s="69" t="s">
        <v>213</v>
      </c>
      <c r="C54" s="147"/>
    </row>
    <row r="55" spans="1:3" ht="12" customHeight="1">
      <c r="A55" s="280" t="s">
        <v>25</v>
      </c>
      <c r="B55" s="52" t="s">
        <v>215</v>
      </c>
      <c r="C55" s="132"/>
    </row>
    <row r="56" spans="1:3" ht="12" customHeight="1">
      <c r="A56" s="280" t="s">
        <v>27</v>
      </c>
      <c r="B56" s="52" t="s">
        <v>492</v>
      </c>
      <c r="C56" s="132"/>
    </row>
    <row r="57" spans="1:3" ht="12" customHeight="1" thickBot="1">
      <c r="A57" s="280" t="s">
        <v>29</v>
      </c>
      <c r="B57" s="52" t="s">
        <v>493</v>
      </c>
      <c r="C57" s="132"/>
    </row>
    <row r="58" spans="1:3" ht="15" customHeight="1" thickBot="1">
      <c r="A58" s="283" t="s">
        <v>35</v>
      </c>
      <c r="B58" s="68" t="s">
        <v>494</v>
      </c>
      <c r="C58" s="292"/>
    </row>
    <row r="59" spans="1:3" ht="13.5" thickBot="1">
      <c r="A59" s="283" t="s">
        <v>232</v>
      </c>
      <c r="B59" s="301" t="s">
        <v>495</v>
      </c>
      <c r="C59" s="302">
        <v>24793206</v>
      </c>
    </row>
    <row r="60" spans="1:3" ht="15" customHeight="1" thickBot="1">
      <c r="C60" s="304"/>
    </row>
    <row r="61" spans="1:3" ht="14.25" customHeight="1" thickBot="1">
      <c r="A61" s="255" t="s">
        <v>430</v>
      </c>
      <c r="B61" s="256"/>
      <c r="C61" s="257">
        <v>5</v>
      </c>
    </row>
    <row r="62" spans="1:3" ht="13.5" thickBot="1">
      <c r="A62" s="255" t="s">
        <v>431</v>
      </c>
      <c r="B62" s="256"/>
      <c r="C62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B27" sqref="B27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7.75" customHeight="1">
      <c r="A1" s="328" t="s">
        <v>535</v>
      </c>
      <c r="B1" s="328"/>
      <c r="C1" s="328"/>
    </row>
    <row r="2" spans="1:3" s="266" customFormat="1" ht="21" customHeight="1" thickBot="1">
      <c r="A2" s="195"/>
      <c r="B2" s="196"/>
      <c r="C2" s="265" t="s">
        <v>534</v>
      </c>
    </row>
    <row r="3" spans="1:3" s="268" customFormat="1" ht="25.5" customHeight="1">
      <c r="A3" s="199" t="s">
        <v>466</v>
      </c>
      <c r="B3" s="200" t="s">
        <v>499</v>
      </c>
      <c r="C3" s="267" t="s">
        <v>498</v>
      </c>
    </row>
    <row r="4" spans="1:3" s="268" customFormat="1" ht="24.75" thickBot="1">
      <c r="A4" s="269" t="s">
        <v>407</v>
      </c>
      <c r="B4" s="204" t="s">
        <v>408</v>
      </c>
      <c r="C4" s="270"/>
    </row>
    <row r="5" spans="1:3" s="271" customFormat="1" ht="15.95" customHeight="1" thickBot="1">
      <c r="A5" s="206"/>
      <c r="B5" s="206"/>
      <c r="C5" s="207" t="s">
        <v>272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v>64924635</v>
      </c>
    </row>
    <row r="10" spans="1:3" s="277" customFormat="1" ht="12" customHeight="1">
      <c r="A10" s="278" t="s">
        <v>9</v>
      </c>
      <c r="B10" s="50" t="s">
        <v>68</v>
      </c>
      <c r="C10" s="279">
        <v>0</v>
      </c>
    </row>
    <row r="11" spans="1:3" s="277" customFormat="1" ht="12" customHeight="1">
      <c r="A11" s="280" t="s">
        <v>11</v>
      </c>
      <c r="B11" s="52" t="s">
        <v>70</v>
      </c>
      <c r="C11" s="116">
        <v>46334546</v>
      </c>
    </row>
    <row r="12" spans="1:3" s="277" customFormat="1" ht="12" customHeight="1">
      <c r="A12" s="280" t="s">
        <v>13</v>
      </c>
      <c r="B12" s="52" t="s">
        <v>72</v>
      </c>
      <c r="C12" s="116">
        <v>525000</v>
      </c>
    </row>
    <row r="13" spans="1:3" s="277" customFormat="1" ht="12" customHeight="1">
      <c r="A13" s="280" t="s">
        <v>15</v>
      </c>
      <c r="B13" s="52" t="s">
        <v>74</v>
      </c>
      <c r="C13" s="116">
        <v>0</v>
      </c>
    </row>
    <row r="14" spans="1:3" s="277" customFormat="1" ht="12" customHeight="1">
      <c r="A14" s="280" t="s">
        <v>17</v>
      </c>
      <c r="B14" s="52" t="s">
        <v>76</v>
      </c>
      <c r="C14" s="116">
        <v>4841543</v>
      </c>
    </row>
    <row r="15" spans="1:3" s="277" customFormat="1" ht="12" customHeight="1">
      <c r="A15" s="280" t="s">
        <v>19</v>
      </c>
      <c r="B15" s="52" t="s">
        <v>470</v>
      </c>
      <c r="C15" s="116">
        <v>13223546</v>
      </c>
    </row>
    <row r="16" spans="1:3" s="277" customFormat="1" ht="12" customHeight="1">
      <c r="A16" s="280" t="s">
        <v>184</v>
      </c>
      <c r="B16" s="70" t="s">
        <v>471</v>
      </c>
      <c r="C16" s="116">
        <v>0</v>
      </c>
    </row>
    <row r="17" spans="1:3" s="277" customFormat="1" ht="12" customHeight="1">
      <c r="A17" s="280" t="s">
        <v>186</v>
      </c>
      <c r="B17" s="52" t="s">
        <v>472</v>
      </c>
      <c r="C17" s="116">
        <v>0</v>
      </c>
    </row>
    <row r="18" spans="1:3" s="281" customFormat="1" ht="12" customHeight="1">
      <c r="A18" s="280" t="s">
        <v>188</v>
      </c>
      <c r="B18" s="52" t="s">
        <v>84</v>
      </c>
      <c r="C18" s="116">
        <v>0</v>
      </c>
    </row>
    <row r="19" spans="1:3" s="281" customFormat="1" ht="12" customHeight="1">
      <c r="A19" s="280" t="s">
        <v>190</v>
      </c>
      <c r="B19" s="52" t="s">
        <v>86</v>
      </c>
      <c r="C19" s="116">
        <v>0</v>
      </c>
    </row>
    <row r="20" spans="1:3" s="281" customFormat="1" ht="12" customHeight="1" thickBot="1">
      <c r="A20" s="280" t="s">
        <v>192</v>
      </c>
      <c r="B20" s="70" t="s">
        <v>88</v>
      </c>
      <c r="C20" s="109">
        <v>0</v>
      </c>
    </row>
    <row r="21" spans="1:3" s="277" customFormat="1" ht="12" customHeight="1" thickBot="1">
      <c r="A21" s="213" t="s">
        <v>21</v>
      </c>
      <c r="B21" s="276" t="s">
        <v>473</v>
      </c>
      <c r="C21" s="124">
        <v>0</v>
      </c>
    </row>
    <row r="22" spans="1:3" s="281" customFormat="1" ht="12" customHeight="1">
      <c r="A22" s="280" t="s">
        <v>23</v>
      </c>
      <c r="B22" s="69" t="s">
        <v>24</v>
      </c>
      <c r="C22" s="116">
        <v>0</v>
      </c>
    </row>
    <row r="23" spans="1:3" s="281" customFormat="1" ht="12" customHeight="1">
      <c r="A23" s="280" t="s">
        <v>25</v>
      </c>
      <c r="B23" s="52" t="s">
        <v>474</v>
      </c>
      <c r="C23" s="116">
        <v>0</v>
      </c>
    </row>
    <row r="24" spans="1:3" s="281" customFormat="1" ht="12" customHeight="1">
      <c r="A24" s="280" t="s">
        <v>27</v>
      </c>
      <c r="B24" s="52" t="s">
        <v>475</v>
      </c>
      <c r="C24" s="116">
        <v>0</v>
      </c>
    </row>
    <row r="25" spans="1:3" s="281" customFormat="1" ht="12" customHeight="1" thickBot="1">
      <c r="A25" s="280" t="s">
        <v>29</v>
      </c>
      <c r="B25" s="52" t="s">
        <v>500</v>
      </c>
      <c r="C25" s="116">
        <v>0</v>
      </c>
    </row>
    <row r="26" spans="1:3" s="281" customFormat="1" ht="12" customHeight="1" thickBot="1">
      <c r="A26" s="283" t="s">
        <v>35</v>
      </c>
      <c r="B26" s="68" t="s">
        <v>283</v>
      </c>
      <c r="C26" s="292">
        <v>0</v>
      </c>
    </row>
    <row r="27" spans="1:3" s="281" customFormat="1" ht="12" customHeight="1" thickBot="1">
      <c r="A27" s="283" t="s">
        <v>232</v>
      </c>
      <c r="B27" s="68" t="s">
        <v>501</v>
      </c>
      <c r="C27" s="124">
        <v>0</v>
      </c>
    </row>
    <row r="28" spans="1:3" s="281" customFormat="1" ht="12" customHeight="1">
      <c r="A28" s="288" t="s">
        <v>51</v>
      </c>
      <c r="B28" s="289" t="s">
        <v>474</v>
      </c>
      <c r="C28" s="147">
        <v>0</v>
      </c>
    </row>
    <row r="29" spans="1:3" s="281" customFormat="1" ht="12" customHeight="1">
      <c r="A29" s="288" t="s">
        <v>53</v>
      </c>
      <c r="B29" s="290" t="s">
        <v>478</v>
      </c>
      <c r="C29" s="147">
        <v>0</v>
      </c>
    </row>
    <row r="30" spans="1:3" s="281" customFormat="1" ht="12" customHeight="1" thickBot="1">
      <c r="A30" s="280" t="s">
        <v>55</v>
      </c>
      <c r="B30" s="291" t="s">
        <v>502</v>
      </c>
      <c r="C30" s="147">
        <v>0</v>
      </c>
    </row>
    <row r="31" spans="1:3" s="281" customFormat="1" ht="12" customHeight="1" thickBot="1">
      <c r="A31" s="283" t="s">
        <v>65</v>
      </c>
      <c r="B31" s="68" t="s">
        <v>480</v>
      </c>
      <c r="C31" s="124">
        <v>0</v>
      </c>
    </row>
    <row r="32" spans="1:3" s="281" customFormat="1" ht="12" customHeight="1">
      <c r="A32" s="288" t="s">
        <v>67</v>
      </c>
      <c r="B32" s="289" t="s">
        <v>92</v>
      </c>
      <c r="C32" s="147">
        <v>0</v>
      </c>
    </row>
    <row r="33" spans="1:3" s="281" customFormat="1" ht="12" customHeight="1">
      <c r="A33" s="288" t="s">
        <v>69</v>
      </c>
      <c r="B33" s="290" t="s">
        <v>94</v>
      </c>
      <c r="C33" s="147">
        <v>0</v>
      </c>
    </row>
    <row r="34" spans="1:3" s="281" customFormat="1" ht="12" customHeight="1" thickBot="1">
      <c r="A34" s="280" t="s">
        <v>71</v>
      </c>
      <c r="B34" s="291" t="s">
        <v>96</v>
      </c>
      <c r="C34" s="147">
        <v>0</v>
      </c>
    </row>
    <row r="35" spans="1:3" s="277" customFormat="1" ht="12" customHeight="1" thickBot="1">
      <c r="A35" s="283" t="s">
        <v>89</v>
      </c>
      <c r="B35" s="68" t="s">
        <v>285</v>
      </c>
      <c r="C35" s="292">
        <v>0</v>
      </c>
    </row>
    <row r="36" spans="1:3" s="277" customFormat="1" ht="12" customHeight="1" thickBot="1">
      <c r="A36" s="283" t="s">
        <v>249</v>
      </c>
      <c r="B36" s="68" t="s">
        <v>481</v>
      </c>
      <c r="C36" s="292">
        <v>0</v>
      </c>
    </row>
    <row r="37" spans="1:3" s="277" customFormat="1" ht="12" customHeight="1" thickBot="1">
      <c r="A37" s="213" t="s">
        <v>111</v>
      </c>
      <c r="B37" s="68" t="s">
        <v>503</v>
      </c>
      <c r="C37" s="293">
        <v>64924635</v>
      </c>
    </row>
    <row r="38" spans="1:3" s="277" customFormat="1" ht="12" customHeight="1" thickBot="1">
      <c r="A38" s="294" t="s">
        <v>258</v>
      </c>
      <c r="B38" s="68" t="s">
        <v>483</v>
      </c>
      <c r="C38" s="293">
        <v>182844532</v>
      </c>
    </row>
    <row r="39" spans="1:3" s="277" customFormat="1" ht="12" customHeight="1">
      <c r="A39" s="288" t="s">
        <v>484</v>
      </c>
      <c r="B39" s="289" t="s">
        <v>340</v>
      </c>
      <c r="C39" s="147">
        <v>0</v>
      </c>
    </row>
    <row r="40" spans="1:3" s="277" customFormat="1" ht="12" customHeight="1">
      <c r="A40" s="288" t="s">
        <v>485</v>
      </c>
      <c r="B40" s="290" t="s">
        <v>486</v>
      </c>
      <c r="C40" s="147">
        <v>0</v>
      </c>
    </row>
    <row r="41" spans="1:3" s="281" customFormat="1" ht="12" customHeight="1" thickBot="1">
      <c r="A41" s="280" t="s">
        <v>487</v>
      </c>
      <c r="B41" s="291" t="s">
        <v>488</v>
      </c>
      <c r="C41" s="295">
        <v>182844532</v>
      </c>
    </row>
    <row r="42" spans="1:3" s="281" customFormat="1" ht="15" customHeight="1" thickBot="1">
      <c r="A42" s="294" t="s">
        <v>260</v>
      </c>
      <c r="B42" s="296" t="s">
        <v>489</v>
      </c>
      <c r="C42" s="238">
        <v>247769167</v>
      </c>
    </row>
    <row r="43" spans="1:3" s="281" customFormat="1" ht="15" customHeight="1">
      <c r="A43" s="233"/>
      <c r="B43" s="234"/>
      <c r="C43" s="235"/>
    </row>
    <row r="44" spans="1:3" ht="13.5" thickBot="1">
      <c r="A44" s="297"/>
      <c r="B44" s="298"/>
      <c r="C44" s="299"/>
    </row>
    <row r="45" spans="1:3" s="274" customFormat="1" ht="16.5" customHeight="1" thickBot="1">
      <c r="A45" s="236"/>
      <c r="B45" s="237" t="s">
        <v>274</v>
      </c>
      <c r="C45" s="238"/>
    </row>
    <row r="46" spans="1:3" s="300" customFormat="1" ht="12" customHeight="1" thickBot="1">
      <c r="A46" s="283" t="s">
        <v>7</v>
      </c>
      <c r="B46" s="68" t="s">
        <v>490</v>
      </c>
      <c r="C46" s="124">
        <v>246443668</v>
      </c>
    </row>
    <row r="47" spans="1:3" ht="12" customHeight="1">
      <c r="A47" s="280" t="s">
        <v>9</v>
      </c>
      <c r="B47" s="69" t="s">
        <v>177</v>
      </c>
      <c r="C47" s="147">
        <v>89590885</v>
      </c>
    </row>
    <row r="48" spans="1:3" ht="12" customHeight="1">
      <c r="A48" s="280" t="s">
        <v>11</v>
      </c>
      <c r="B48" s="52" t="s">
        <v>178</v>
      </c>
      <c r="C48" s="147">
        <v>20476034</v>
      </c>
    </row>
    <row r="49" spans="1:3" ht="12" customHeight="1">
      <c r="A49" s="280" t="s">
        <v>13</v>
      </c>
      <c r="B49" s="52" t="s">
        <v>179</v>
      </c>
      <c r="C49" s="147">
        <v>136376749</v>
      </c>
    </row>
    <row r="50" spans="1:3" ht="12" customHeight="1">
      <c r="A50" s="280" t="s">
        <v>15</v>
      </c>
      <c r="B50" s="52" t="s">
        <v>180</v>
      </c>
      <c r="C50" s="147">
        <v>0</v>
      </c>
    </row>
    <row r="51" spans="1:3" ht="12" customHeight="1" thickBot="1">
      <c r="A51" s="280" t="s">
        <v>17</v>
      </c>
      <c r="B51" s="52" t="s">
        <v>182</v>
      </c>
      <c r="C51" s="147">
        <v>0</v>
      </c>
    </row>
    <row r="52" spans="1:3" ht="12" customHeight="1" thickBot="1">
      <c r="A52" s="283" t="s">
        <v>21</v>
      </c>
      <c r="B52" s="68" t="s">
        <v>491</v>
      </c>
      <c r="C52" s="124">
        <v>1325499</v>
      </c>
    </row>
    <row r="53" spans="1:3" s="300" customFormat="1" ht="12" customHeight="1">
      <c r="A53" s="280" t="s">
        <v>23</v>
      </c>
      <c r="B53" s="69" t="s">
        <v>213</v>
      </c>
      <c r="C53" s="147">
        <v>1325499</v>
      </c>
    </row>
    <row r="54" spans="1:3" ht="12" customHeight="1">
      <c r="A54" s="280" t="s">
        <v>25</v>
      </c>
      <c r="B54" s="52" t="s">
        <v>215</v>
      </c>
      <c r="C54" s="147">
        <v>0</v>
      </c>
    </row>
    <row r="55" spans="1:3" ht="12" customHeight="1">
      <c r="A55" s="280" t="s">
        <v>27</v>
      </c>
      <c r="B55" s="52" t="s">
        <v>492</v>
      </c>
      <c r="C55" s="147">
        <v>0</v>
      </c>
    </row>
    <row r="56" spans="1:3" ht="12" customHeight="1" thickBot="1">
      <c r="A56" s="280" t="s">
        <v>29</v>
      </c>
      <c r="B56" s="52" t="s">
        <v>493</v>
      </c>
      <c r="C56" s="147">
        <v>0</v>
      </c>
    </row>
    <row r="57" spans="1:3" ht="15" customHeight="1" thickBot="1">
      <c r="A57" s="283" t="s">
        <v>35</v>
      </c>
      <c r="B57" s="68" t="s">
        <v>494</v>
      </c>
      <c r="C57" s="292">
        <v>0</v>
      </c>
    </row>
    <row r="58" spans="1:3" ht="13.5" thickBot="1">
      <c r="A58" s="283" t="s">
        <v>232</v>
      </c>
      <c r="B58" s="301" t="s">
        <v>495</v>
      </c>
      <c r="C58" s="302">
        <v>247769167</v>
      </c>
    </row>
    <row r="59" spans="1:3" ht="15" customHeight="1" thickBot="1">
      <c r="C59" s="304"/>
    </row>
    <row r="60" spans="1:3" ht="14.25" customHeight="1" thickBot="1">
      <c r="A60" s="255" t="s">
        <v>430</v>
      </c>
      <c r="B60" s="256"/>
      <c r="C60" s="257">
        <f>'[1]9.3.1. sz. mell GAM'!C59+'[1]9.3.2. sz. mell GAM'!C59+'[1]9.3.3. sz. mell GAM'!C59</f>
        <v>49</v>
      </c>
    </row>
    <row r="61" spans="1:3" ht="13.5" thickBot="1">
      <c r="A61" s="255" t="s">
        <v>431</v>
      </c>
      <c r="B61" s="256"/>
      <c r="C61" s="257">
        <f>'[1]9.3.1. sz. mell GAM'!C60+'[1]9.3.2. sz. mell GAM'!C60+'[1]9.3.3. sz. mell GAM'!C60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9" sqref="C9:C58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30.75" customHeight="1">
      <c r="A1" s="328" t="s">
        <v>537</v>
      </c>
      <c r="B1" s="328"/>
      <c r="C1" s="328"/>
    </row>
    <row r="2" spans="1:3" s="266" customFormat="1" ht="21" customHeight="1" thickBot="1">
      <c r="A2" s="195"/>
      <c r="B2" s="196"/>
      <c r="C2" s="265" t="s">
        <v>536</v>
      </c>
    </row>
    <row r="3" spans="1:3" s="268" customFormat="1" ht="25.5" customHeight="1">
      <c r="A3" s="199" t="s">
        <v>466</v>
      </c>
      <c r="B3" s="200" t="s">
        <v>499</v>
      </c>
      <c r="C3" s="267" t="s">
        <v>498</v>
      </c>
    </row>
    <row r="4" spans="1:3" s="268" customFormat="1" ht="24.75" thickBot="1">
      <c r="A4" s="269" t="s">
        <v>407</v>
      </c>
      <c r="B4" s="204" t="s">
        <v>496</v>
      </c>
      <c r="C4" s="270" t="s">
        <v>406</v>
      </c>
    </row>
    <row r="5" spans="1:3" s="271" customFormat="1" ht="15.95" customHeight="1" thickBot="1">
      <c r="A5" s="206"/>
      <c r="B5" s="206"/>
      <c r="C5" s="207" t="s">
        <v>272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v>27512281</v>
      </c>
    </row>
    <row r="10" spans="1:3" s="277" customFormat="1" ht="12" customHeight="1">
      <c r="A10" s="278" t="s">
        <v>9</v>
      </c>
      <c r="B10" s="50" t="s">
        <v>68</v>
      </c>
      <c r="C10" s="279"/>
    </row>
    <row r="11" spans="1:3" s="277" customFormat="1" ht="12" customHeight="1">
      <c r="A11" s="280" t="s">
        <v>11</v>
      </c>
      <c r="B11" s="52" t="s">
        <v>70</v>
      </c>
      <c r="C11" s="116">
        <v>16876000</v>
      </c>
    </row>
    <row r="12" spans="1:3" s="277" customFormat="1" ht="12" customHeight="1">
      <c r="A12" s="280" t="s">
        <v>13</v>
      </c>
      <c r="B12" s="52" t="s">
        <v>72</v>
      </c>
      <c r="C12" s="116">
        <v>525000</v>
      </c>
    </row>
    <row r="13" spans="1:3" s="277" customFormat="1" ht="12" customHeight="1">
      <c r="A13" s="280" t="s">
        <v>15</v>
      </c>
      <c r="B13" s="52" t="s">
        <v>74</v>
      </c>
      <c r="C13" s="116"/>
    </row>
    <row r="14" spans="1:3" s="277" customFormat="1" ht="12" customHeight="1">
      <c r="A14" s="280" t="s">
        <v>17</v>
      </c>
      <c r="B14" s="52" t="s">
        <v>76</v>
      </c>
      <c r="C14" s="116">
        <v>4841543</v>
      </c>
    </row>
    <row r="15" spans="1:3" s="277" customFormat="1" ht="12" customHeight="1">
      <c r="A15" s="280" t="s">
        <v>19</v>
      </c>
      <c r="B15" s="52" t="s">
        <v>470</v>
      </c>
      <c r="C15" s="116">
        <v>5269738</v>
      </c>
    </row>
    <row r="16" spans="1:3" s="277" customFormat="1" ht="12" customHeight="1">
      <c r="A16" s="280" t="s">
        <v>184</v>
      </c>
      <c r="B16" s="70" t="s">
        <v>471</v>
      </c>
      <c r="C16" s="116"/>
    </row>
    <row r="17" spans="1:3" s="277" customFormat="1" ht="12" customHeight="1">
      <c r="A17" s="280" t="s">
        <v>186</v>
      </c>
      <c r="B17" s="52" t="s">
        <v>472</v>
      </c>
      <c r="C17" s="144"/>
    </row>
    <row r="18" spans="1:3" s="281" customFormat="1" ht="12" customHeight="1">
      <c r="A18" s="280" t="s">
        <v>188</v>
      </c>
      <c r="B18" s="52" t="s">
        <v>84</v>
      </c>
      <c r="C18" s="116"/>
    </row>
    <row r="19" spans="1:3" s="281" customFormat="1" ht="12" customHeight="1">
      <c r="A19" s="280" t="s">
        <v>190</v>
      </c>
      <c r="B19" s="52" t="s">
        <v>86</v>
      </c>
      <c r="C19" s="120"/>
    </row>
    <row r="20" spans="1:3" s="281" customFormat="1" ht="12" customHeight="1" thickBot="1">
      <c r="A20" s="280" t="s">
        <v>192</v>
      </c>
      <c r="B20" s="70" t="s">
        <v>88</v>
      </c>
      <c r="C20" s="120"/>
    </row>
    <row r="21" spans="1:3" s="277" customFormat="1" ht="12" customHeight="1" thickBot="1">
      <c r="A21" s="213" t="s">
        <v>21</v>
      </c>
      <c r="B21" s="276" t="s">
        <v>473</v>
      </c>
      <c r="C21" s="124">
        <v>0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/>
    </row>
    <row r="25" spans="1:3" s="281" customFormat="1" ht="12" customHeight="1" thickBot="1">
      <c r="A25" s="280" t="s">
        <v>29</v>
      </c>
      <c r="B25" s="52" t="s">
        <v>500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/>
    </row>
    <row r="27" spans="1:3" s="281" customFormat="1" ht="12" customHeight="1" thickBot="1">
      <c r="A27" s="283" t="s">
        <v>232</v>
      </c>
      <c r="B27" s="68" t="s">
        <v>501</v>
      </c>
      <c r="C27" s="124">
        <v>0</v>
      </c>
    </row>
    <row r="28" spans="1:3" s="281" customFormat="1" ht="12" customHeight="1">
      <c r="A28" s="288" t="s">
        <v>51</v>
      </c>
      <c r="B28" s="289" t="s">
        <v>474</v>
      </c>
      <c r="C28" s="147"/>
    </row>
    <row r="29" spans="1:3" s="281" customFormat="1" ht="12" customHeight="1">
      <c r="A29" s="288" t="s">
        <v>53</v>
      </c>
      <c r="B29" s="290" t="s">
        <v>478</v>
      </c>
      <c r="C29" s="129"/>
    </row>
    <row r="30" spans="1:3" s="281" customFormat="1" ht="12" customHeight="1" thickBot="1">
      <c r="A30" s="280" t="s">
        <v>55</v>
      </c>
      <c r="B30" s="291" t="s">
        <v>502</v>
      </c>
      <c r="C30" s="295"/>
    </row>
    <row r="31" spans="1:3" s="281" customFormat="1" ht="12" customHeight="1" thickBot="1">
      <c r="A31" s="283" t="s">
        <v>65</v>
      </c>
      <c r="B31" s="68" t="s">
        <v>480</v>
      </c>
      <c r="C31" s="124">
        <v>0</v>
      </c>
    </row>
    <row r="32" spans="1:3" s="281" customFormat="1" ht="12" customHeight="1">
      <c r="A32" s="288" t="s">
        <v>67</v>
      </c>
      <c r="B32" s="289" t="s">
        <v>92</v>
      </c>
      <c r="C32" s="147"/>
    </row>
    <row r="33" spans="1:3" s="281" customFormat="1" ht="12" customHeight="1">
      <c r="A33" s="288" t="s">
        <v>69</v>
      </c>
      <c r="B33" s="290" t="s">
        <v>94</v>
      </c>
      <c r="C33" s="129"/>
    </row>
    <row r="34" spans="1:3" s="281" customFormat="1" ht="12" customHeight="1" thickBot="1">
      <c r="A34" s="280" t="s">
        <v>71</v>
      </c>
      <c r="B34" s="291" t="s">
        <v>96</v>
      </c>
      <c r="C34" s="295"/>
    </row>
    <row r="35" spans="1:3" s="277" customFormat="1" ht="12" customHeight="1" thickBot="1">
      <c r="A35" s="283" t="s">
        <v>89</v>
      </c>
      <c r="B35" s="68" t="s">
        <v>285</v>
      </c>
      <c r="C35" s="292"/>
    </row>
    <row r="36" spans="1:3" s="277" customFormat="1" ht="12" customHeight="1" thickBot="1">
      <c r="A36" s="283" t="s">
        <v>249</v>
      </c>
      <c r="B36" s="68" t="s">
        <v>481</v>
      </c>
      <c r="C36" s="305"/>
    </row>
    <row r="37" spans="1:3" s="277" customFormat="1" ht="12" customHeight="1" thickBot="1">
      <c r="A37" s="213" t="s">
        <v>111</v>
      </c>
      <c r="B37" s="68" t="s">
        <v>503</v>
      </c>
      <c r="C37" s="293">
        <v>27512281</v>
      </c>
    </row>
    <row r="38" spans="1:3" s="277" customFormat="1" ht="12" customHeight="1" thickBot="1">
      <c r="A38" s="294" t="s">
        <v>258</v>
      </c>
      <c r="B38" s="68" t="s">
        <v>483</v>
      </c>
      <c r="C38" s="293">
        <v>177895041</v>
      </c>
    </row>
    <row r="39" spans="1:3" s="277" customFormat="1" ht="12" customHeight="1">
      <c r="A39" s="288" t="s">
        <v>484</v>
      </c>
      <c r="B39" s="289" t="s">
        <v>340</v>
      </c>
      <c r="C39" s="147"/>
    </row>
    <row r="40" spans="1:3" s="277" customFormat="1" ht="12" customHeight="1">
      <c r="A40" s="288" t="s">
        <v>485</v>
      </c>
      <c r="B40" s="290" t="s">
        <v>486</v>
      </c>
      <c r="C40" s="129"/>
    </row>
    <row r="41" spans="1:3" s="281" customFormat="1" ht="12" customHeight="1" thickBot="1">
      <c r="A41" s="280" t="s">
        <v>487</v>
      </c>
      <c r="B41" s="291" t="s">
        <v>488</v>
      </c>
      <c r="C41" s="295">
        <v>177895041</v>
      </c>
    </row>
    <row r="42" spans="1:3" s="281" customFormat="1" ht="15" customHeight="1" thickBot="1">
      <c r="A42" s="294" t="s">
        <v>260</v>
      </c>
      <c r="B42" s="296" t="s">
        <v>489</v>
      </c>
      <c r="C42" s="238">
        <v>205407322</v>
      </c>
    </row>
    <row r="43" spans="1:3" s="281" customFormat="1" ht="15" customHeight="1">
      <c r="A43" s="233"/>
      <c r="B43" s="234"/>
      <c r="C43" s="235"/>
    </row>
    <row r="44" spans="1:3" ht="13.5" thickBot="1">
      <c r="A44" s="297"/>
      <c r="B44" s="298"/>
      <c r="C44" s="299"/>
    </row>
    <row r="45" spans="1:3" s="274" customFormat="1" ht="16.5" customHeight="1" thickBot="1">
      <c r="A45" s="236"/>
      <c r="B45" s="237" t="s">
        <v>274</v>
      </c>
      <c r="C45" s="238"/>
    </row>
    <row r="46" spans="1:3" s="300" customFormat="1" ht="12" customHeight="1" thickBot="1">
      <c r="A46" s="283" t="s">
        <v>7</v>
      </c>
      <c r="B46" s="68" t="s">
        <v>490</v>
      </c>
      <c r="C46" s="124">
        <v>204081823</v>
      </c>
    </row>
    <row r="47" spans="1:3" ht="12" customHeight="1">
      <c r="A47" s="280" t="s">
        <v>9</v>
      </c>
      <c r="B47" s="69" t="s">
        <v>177</v>
      </c>
      <c r="C47" s="147">
        <v>74676335</v>
      </c>
    </row>
    <row r="48" spans="1:3" ht="12" customHeight="1">
      <c r="A48" s="280" t="s">
        <v>11</v>
      </c>
      <c r="B48" s="52" t="s">
        <v>178</v>
      </c>
      <c r="C48" s="132">
        <v>17045513</v>
      </c>
    </row>
    <row r="49" spans="1:3" ht="12" customHeight="1">
      <c r="A49" s="280" t="s">
        <v>13</v>
      </c>
      <c r="B49" s="52" t="s">
        <v>179</v>
      </c>
      <c r="C49" s="132">
        <v>112359975</v>
      </c>
    </row>
    <row r="50" spans="1:3" ht="12" customHeight="1">
      <c r="A50" s="280" t="s">
        <v>15</v>
      </c>
      <c r="B50" s="52" t="s">
        <v>180</v>
      </c>
      <c r="C50" s="132"/>
    </row>
    <row r="51" spans="1:3" ht="12" customHeight="1" thickBot="1">
      <c r="A51" s="280" t="s">
        <v>17</v>
      </c>
      <c r="B51" s="52" t="s">
        <v>182</v>
      </c>
      <c r="C51" s="132"/>
    </row>
    <row r="52" spans="1:3" ht="12" customHeight="1" thickBot="1">
      <c r="A52" s="283" t="s">
        <v>21</v>
      </c>
      <c r="B52" s="68" t="s">
        <v>491</v>
      </c>
      <c r="C52" s="124">
        <v>1325499</v>
      </c>
    </row>
    <row r="53" spans="1:3" s="300" customFormat="1" ht="12" customHeight="1">
      <c r="A53" s="280" t="s">
        <v>23</v>
      </c>
      <c r="B53" s="69" t="s">
        <v>213</v>
      </c>
      <c r="C53" s="147">
        <v>1325499</v>
      </c>
    </row>
    <row r="54" spans="1:3" ht="12" customHeight="1">
      <c r="A54" s="280" t="s">
        <v>25</v>
      </c>
      <c r="B54" s="52" t="s">
        <v>215</v>
      </c>
      <c r="C54" s="132"/>
    </row>
    <row r="55" spans="1:3" ht="12" customHeight="1">
      <c r="A55" s="280" t="s">
        <v>27</v>
      </c>
      <c r="B55" s="52" t="s">
        <v>492</v>
      </c>
      <c r="C55" s="132"/>
    </row>
    <row r="56" spans="1:3" ht="12" customHeight="1" thickBot="1">
      <c r="A56" s="280" t="s">
        <v>29</v>
      </c>
      <c r="B56" s="52" t="s">
        <v>493</v>
      </c>
      <c r="C56" s="132"/>
    </row>
    <row r="57" spans="1:3" ht="15" customHeight="1" thickBot="1">
      <c r="A57" s="283" t="s">
        <v>35</v>
      </c>
      <c r="B57" s="68" t="s">
        <v>494</v>
      </c>
      <c r="C57" s="292"/>
    </row>
    <row r="58" spans="1:3" ht="13.5" thickBot="1">
      <c r="A58" s="283" t="s">
        <v>232</v>
      </c>
      <c r="B58" s="301" t="s">
        <v>495</v>
      </c>
      <c r="C58" s="302">
        <v>205407322</v>
      </c>
    </row>
    <row r="59" spans="1:3" ht="15" customHeight="1" thickBot="1">
      <c r="C59" s="304"/>
    </row>
    <row r="60" spans="1:3" ht="14.25" customHeight="1" thickBot="1">
      <c r="A60" s="255" t="s">
        <v>430</v>
      </c>
      <c r="B60" s="256"/>
      <c r="C60" s="257">
        <v>41</v>
      </c>
    </row>
    <row r="61" spans="1:3" ht="13.5" thickBot="1">
      <c r="A61" s="255" t="s">
        <v>431</v>
      </c>
      <c r="B61" s="256"/>
      <c r="C61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I15" sqref="I15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8.5" customHeight="1">
      <c r="A1" s="328" t="s">
        <v>538</v>
      </c>
      <c r="B1" s="328"/>
      <c r="C1" s="328"/>
    </row>
    <row r="2" spans="1:3" s="266" customFormat="1" ht="21" customHeight="1" thickBot="1">
      <c r="A2" s="195"/>
      <c r="B2" s="196"/>
      <c r="C2" s="265" t="s">
        <v>539</v>
      </c>
    </row>
    <row r="3" spans="1:3" s="268" customFormat="1" ht="25.5" customHeight="1">
      <c r="A3" s="199" t="s">
        <v>466</v>
      </c>
      <c r="B3" s="200" t="s">
        <v>504</v>
      </c>
      <c r="C3" s="267" t="s">
        <v>505</v>
      </c>
    </row>
    <row r="4" spans="1:3" s="268" customFormat="1" ht="24.75" thickBot="1">
      <c r="A4" s="269" t="s">
        <v>407</v>
      </c>
      <c r="B4" s="204" t="s">
        <v>408</v>
      </c>
      <c r="C4" s="270"/>
    </row>
    <row r="5" spans="1:3" s="271" customFormat="1" ht="15.95" customHeight="1" thickBot="1">
      <c r="A5" s="206"/>
      <c r="B5" s="206"/>
      <c r="C5" s="207" t="s">
        <v>272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v>16708692</v>
      </c>
    </row>
    <row r="10" spans="1:3" s="277" customFormat="1" ht="12" customHeight="1">
      <c r="A10" s="278" t="s">
        <v>9</v>
      </c>
      <c r="B10" s="50" t="s">
        <v>68</v>
      </c>
      <c r="C10" s="306">
        <v>1015000</v>
      </c>
    </row>
    <row r="11" spans="1:3" s="277" customFormat="1" ht="12" customHeight="1">
      <c r="A11" s="280" t="s">
        <v>11</v>
      </c>
      <c r="B11" s="52" t="s">
        <v>70</v>
      </c>
      <c r="C11" s="116">
        <v>12356860</v>
      </c>
    </row>
    <row r="12" spans="1:3" s="277" customFormat="1" ht="12" customHeight="1">
      <c r="A12" s="280" t="s">
        <v>13</v>
      </c>
      <c r="B12" s="52" t="s">
        <v>72</v>
      </c>
      <c r="C12" s="144">
        <v>12430</v>
      </c>
    </row>
    <row r="13" spans="1:3" s="277" customFormat="1" ht="12" customHeight="1">
      <c r="A13" s="280" t="s">
        <v>15</v>
      </c>
      <c r="B13" s="52" t="s">
        <v>74</v>
      </c>
      <c r="C13" s="116">
        <v>0</v>
      </c>
    </row>
    <row r="14" spans="1:3" s="277" customFormat="1" ht="12" customHeight="1">
      <c r="A14" s="280" t="s">
        <v>17</v>
      </c>
      <c r="B14" s="52" t="s">
        <v>76</v>
      </c>
      <c r="C14" s="144">
        <v>0</v>
      </c>
    </row>
    <row r="15" spans="1:3" s="277" customFormat="1" ht="12" customHeight="1">
      <c r="A15" s="280" t="s">
        <v>19</v>
      </c>
      <c r="B15" s="52" t="s">
        <v>470</v>
      </c>
      <c r="C15" s="116">
        <v>3324402</v>
      </c>
    </row>
    <row r="16" spans="1:3" s="277" customFormat="1" ht="12" customHeight="1">
      <c r="A16" s="280" t="s">
        <v>184</v>
      </c>
      <c r="B16" s="70" t="s">
        <v>471</v>
      </c>
      <c r="C16" s="144">
        <v>0</v>
      </c>
    </row>
    <row r="17" spans="1:3" s="277" customFormat="1" ht="12" customHeight="1">
      <c r="A17" s="280" t="s">
        <v>186</v>
      </c>
      <c r="B17" s="52" t="s">
        <v>472</v>
      </c>
      <c r="C17" s="116">
        <v>0</v>
      </c>
    </row>
    <row r="18" spans="1:3" s="281" customFormat="1" ht="12" customHeight="1">
      <c r="A18" s="280" t="s">
        <v>188</v>
      </c>
      <c r="B18" s="52" t="s">
        <v>84</v>
      </c>
      <c r="C18" s="144">
        <v>0</v>
      </c>
    </row>
    <row r="19" spans="1:3" s="281" customFormat="1" ht="12" customHeight="1">
      <c r="A19" s="280" t="s">
        <v>190</v>
      </c>
      <c r="B19" s="52" t="s">
        <v>86</v>
      </c>
      <c r="C19" s="116">
        <v>0</v>
      </c>
    </row>
    <row r="20" spans="1:3" s="281" customFormat="1" ht="12" customHeight="1" thickBot="1">
      <c r="A20" s="280" t="s">
        <v>192</v>
      </c>
      <c r="B20" s="70" t="s">
        <v>88</v>
      </c>
      <c r="C20" s="109">
        <v>0</v>
      </c>
    </row>
    <row r="21" spans="1:3" s="277" customFormat="1" ht="12" customHeight="1" thickBot="1">
      <c r="A21" s="213" t="s">
        <v>21</v>
      </c>
      <c r="B21" s="276" t="s">
        <v>473</v>
      </c>
      <c r="C21" s="124">
        <v>688086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>
        <v>688086</v>
      </c>
    </row>
    <row r="25" spans="1:3" s="281" customFormat="1" ht="12" customHeight="1" thickBot="1">
      <c r="A25" s="280" t="s">
        <v>29</v>
      </c>
      <c r="B25" s="52" t="s">
        <v>500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/>
    </row>
    <row r="27" spans="1:3" s="281" customFormat="1" ht="12" customHeight="1" thickBot="1">
      <c r="A27" s="283" t="s">
        <v>232</v>
      </c>
      <c r="B27" s="68" t="s">
        <v>501</v>
      </c>
      <c r="C27" s="124">
        <v>0</v>
      </c>
    </row>
    <row r="28" spans="1:3" s="281" customFormat="1" ht="12" customHeight="1">
      <c r="A28" s="288" t="s">
        <v>51</v>
      </c>
      <c r="B28" s="289" t="s">
        <v>474</v>
      </c>
      <c r="C28" s="147"/>
    </row>
    <row r="29" spans="1:3" s="281" customFormat="1" ht="12" customHeight="1">
      <c r="A29" s="288" t="s">
        <v>53</v>
      </c>
      <c r="B29" s="290" t="s">
        <v>478</v>
      </c>
      <c r="C29" s="129"/>
    </row>
    <row r="30" spans="1:3" s="281" customFormat="1" ht="12" customHeight="1" thickBot="1">
      <c r="A30" s="280" t="s">
        <v>55</v>
      </c>
      <c r="B30" s="291" t="s">
        <v>502</v>
      </c>
      <c r="C30" s="295"/>
    </row>
    <row r="31" spans="1:3" s="281" customFormat="1" ht="12" customHeight="1" thickBot="1">
      <c r="A31" s="283" t="s">
        <v>65</v>
      </c>
      <c r="B31" s="68" t="s">
        <v>480</v>
      </c>
      <c r="C31" s="124">
        <v>0</v>
      </c>
    </row>
    <row r="32" spans="1:3" s="281" customFormat="1" ht="12" customHeight="1">
      <c r="A32" s="288" t="s">
        <v>67</v>
      </c>
      <c r="B32" s="289" t="s">
        <v>92</v>
      </c>
      <c r="C32" s="147"/>
    </row>
    <row r="33" spans="1:3" s="281" customFormat="1" ht="12" customHeight="1">
      <c r="A33" s="288" t="s">
        <v>69</v>
      </c>
      <c r="B33" s="290" t="s">
        <v>94</v>
      </c>
      <c r="C33" s="129"/>
    </row>
    <row r="34" spans="1:3" s="281" customFormat="1" ht="12" customHeight="1" thickBot="1">
      <c r="A34" s="280" t="s">
        <v>71</v>
      </c>
      <c r="B34" s="291" t="s">
        <v>96</v>
      </c>
      <c r="C34" s="295"/>
    </row>
    <row r="35" spans="1:3" s="277" customFormat="1" ht="12" customHeight="1" thickBot="1">
      <c r="A35" s="283" t="s">
        <v>89</v>
      </c>
      <c r="B35" s="68" t="s">
        <v>285</v>
      </c>
      <c r="C35" s="292"/>
    </row>
    <row r="36" spans="1:3" s="277" customFormat="1" ht="12" customHeight="1" thickBot="1">
      <c r="A36" s="283" t="s">
        <v>249</v>
      </c>
      <c r="B36" s="68" t="s">
        <v>481</v>
      </c>
      <c r="C36" s="305"/>
    </row>
    <row r="37" spans="1:3" s="277" customFormat="1" ht="12" customHeight="1" thickBot="1">
      <c r="A37" s="213" t="s">
        <v>111</v>
      </c>
      <c r="B37" s="68" t="s">
        <v>503</v>
      </c>
      <c r="C37" s="293">
        <v>17396778</v>
      </c>
    </row>
    <row r="38" spans="1:3" s="277" customFormat="1" ht="12" customHeight="1" thickBot="1">
      <c r="A38" s="294" t="s">
        <v>258</v>
      </c>
      <c r="B38" s="68" t="s">
        <v>483</v>
      </c>
      <c r="C38" s="293">
        <v>38165968</v>
      </c>
    </row>
    <row r="39" spans="1:3" s="277" customFormat="1" ht="12" customHeight="1">
      <c r="A39" s="288" t="s">
        <v>484</v>
      </c>
      <c r="B39" s="289" t="s">
        <v>340</v>
      </c>
      <c r="C39" s="147">
        <v>1355122</v>
      </c>
    </row>
    <row r="40" spans="1:3" s="277" customFormat="1" ht="12" customHeight="1">
      <c r="A40" s="288" t="s">
        <v>485</v>
      </c>
      <c r="B40" s="290" t="s">
        <v>486</v>
      </c>
      <c r="C40" s="129">
        <v>803428</v>
      </c>
    </row>
    <row r="41" spans="1:3" s="281" customFormat="1" ht="12" customHeight="1" thickBot="1">
      <c r="A41" s="280" t="s">
        <v>487</v>
      </c>
      <c r="B41" s="291" t="s">
        <v>488</v>
      </c>
      <c r="C41" s="295">
        <v>36007418</v>
      </c>
    </row>
    <row r="42" spans="1:3" s="281" customFormat="1" ht="15" customHeight="1" thickBot="1">
      <c r="A42" s="294" t="s">
        <v>260</v>
      </c>
      <c r="B42" s="296" t="s">
        <v>489</v>
      </c>
      <c r="C42" s="238">
        <v>55562746</v>
      </c>
    </row>
    <row r="43" spans="1:3" s="281" customFormat="1" ht="15" customHeight="1">
      <c r="A43" s="233"/>
      <c r="B43" s="234"/>
      <c r="C43" s="235"/>
    </row>
    <row r="44" spans="1:3" ht="13.5" thickBot="1">
      <c r="A44" s="297"/>
      <c r="B44" s="298"/>
      <c r="C44" s="299"/>
    </row>
    <row r="45" spans="1:3" s="274" customFormat="1" ht="16.5" customHeight="1" thickBot="1">
      <c r="A45" s="236"/>
      <c r="B45" s="237" t="s">
        <v>274</v>
      </c>
      <c r="C45" s="238"/>
    </row>
    <row r="46" spans="1:3" s="300" customFormat="1" ht="12" customHeight="1" thickBot="1">
      <c r="A46" s="283" t="s">
        <v>7</v>
      </c>
      <c r="B46" s="68" t="s">
        <v>490</v>
      </c>
      <c r="C46" s="124">
        <v>54562746</v>
      </c>
    </row>
    <row r="47" spans="1:3" ht="12" customHeight="1">
      <c r="A47" s="280" t="s">
        <v>9</v>
      </c>
      <c r="B47" s="69" t="s">
        <v>177</v>
      </c>
      <c r="C47" s="147">
        <v>20417120</v>
      </c>
    </row>
    <row r="48" spans="1:3" ht="12" customHeight="1">
      <c r="A48" s="280" t="s">
        <v>11</v>
      </c>
      <c r="B48" s="52" t="s">
        <v>178</v>
      </c>
      <c r="C48" s="147">
        <v>5421391</v>
      </c>
    </row>
    <row r="49" spans="1:3" ht="12" customHeight="1">
      <c r="A49" s="280" t="s">
        <v>13</v>
      </c>
      <c r="B49" s="52" t="s">
        <v>179</v>
      </c>
      <c r="C49" s="147">
        <v>28643892</v>
      </c>
    </row>
    <row r="50" spans="1:3" ht="12" customHeight="1">
      <c r="A50" s="280" t="s">
        <v>15</v>
      </c>
      <c r="B50" s="52" t="s">
        <v>180</v>
      </c>
      <c r="C50" s="147">
        <v>0</v>
      </c>
    </row>
    <row r="51" spans="1:3" ht="12" customHeight="1" thickBot="1">
      <c r="A51" s="280" t="s">
        <v>17</v>
      </c>
      <c r="B51" s="52" t="s">
        <v>182</v>
      </c>
      <c r="C51" s="147">
        <v>80343</v>
      </c>
    </row>
    <row r="52" spans="1:3" ht="12" customHeight="1" thickBot="1">
      <c r="A52" s="283" t="s">
        <v>21</v>
      </c>
      <c r="B52" s="68" t="s">
        <v>491</v>
      </c>
      <c r="C52" s="124">
        <v>1000000</v>
      </c>
    </row>
    <row r="53" spans="1:3" s="300" customFormat="1" ht="12" customHeight="1">
      <c r="A53" s="280" t="s">
        <v>23</v>
      </c>
      <c r="B53" s="69" t="s">
        <v>213</v>
      </c>
      <c r="C53" s="147">
        <v>1000000</v>
      </c>
    </row>
    <row r="54" spans="1:3" ht="12" customHeight="1">
      <c r="A54" s="280" t="s">
        <v>25</v>
      </c>
      <c r="B54" s="52" t="s">
        <v>215</v>
      </c>
      <c r="C54" s="147">
        <v>0</v>
      </c>
    </row>
    <row r="55" spans="1:3" ht="12" customHeight="1">
      <c r="A55" s="280" t="s">
        <v>27</v>
      </c>
      <c r="B55" s="52" t="s">
        <v>492</v>
      </c>
      <c r="C55" s="147">
        <v>0</v>
      </c>
    </row>
    <row r="56" spans="1:3" ht="12" customHeight="1" thickBot="1">
      <c r="A56" s="280" t="s">
        <v>29</v>
      </c>
      <c r="B56" s="52" t="s">
        <v>493</v>
      </c>
      <c r="C56" s="147">
        <v>0</v>
      </c>
    </row>
    <row r="57" spans="1:3" ht="15" customHeight="1" thickBot="1">
      <c r="A57" s="283" t="s">
        <v>35</v>
      </c>
      <c r="B57" s="68" t="s">
        <v>494</v>
      </c>
      <c r="C57" s="292"/>
    </row>
    <row r="58" spans="1:3" ht="13.5" thickBot="1">
      <c r="A58" s="283" t="s">
        <v>232</v>
      </c>
      <c r="B58" s="301" t="s">
        <v>495</v>
      </c>
      <c r="C58" s="302">
        <v>55562746</v>
      </c>
    </row>
    <row r="59" spans="1:3" ht="15" customHeight="1" thickBot="1">
      <c r="C59" s="304"/>
    </row>
    <row r="60" spans="1:3" ht="14.25" customHeight="1" thickBot="1">
      <c r="A60" s="255" t="s">
        <v>430</v>
      </c>
      <c r="B60" s="256"/>
      <c r="C60" s="257"/>
    </row>
    <row r="61" spans="1:3" ht="13.5" thickBot="1">
      <c r="A61" s="255" t="s">
        <v>431</v>
      </c>
      <c r="B61" s="256"/>
      <c r="C61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9" sqref="C9:C58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4.75" customHeight="1">
      <c r="A1" s="328" t="s">
        <v>546</v>
      </c>
      <c r="B1" s="328"/>
      <c r="C1" s="328"/>
    </row>
    <row r="2" spans="1:3" s="266" customFormat="1" ht="21" customHeight="1" thickBot="1">
      <c r="A2" s="195"/>
      <c r="B2" s="196"/>
      <c r="C2" s="265" t="s">
        <v>540</v>
      </c>
    </row>
    <row r="3" spans="1:3" s="268" customFormat="1" ht="25.5" customHeight="1">
      <c r="A3" s="199" t="s">
        <v>466</v>
      </c>
      <c r="B3" s="200" t="s">
        <v>504</v>
      </c>
      <c r="C3" s="267" t="s">
        <v>505</v>
      </c>
    </row>
    <row r="4" spans="1:3" s="268" customFormat="1" ht="24.75" thickBot="1">
      <c r="A4" s="269" t="s">
        <v>407</v>
      </c>
      <c r="B4" s="204" t="s">
        <v>496</v>
      </c>
      <c r="C4" s="270" t="s">
        <v>406</v>
      </c>
    </row>
    <row r="5" spans="1:3" s="271" customFormat="1" ht="15.95" customHeight="1" thickBot="1">
      <c r="A5" s="206"/>
      <c r="B5" s="206"/>
      <c r="C5" s="207" t="s">
        <v>272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v>15438692</v>
      </c>
    </row>
    <row r="10" spans="1:3" s="277" customFormat="1" ht="12" customHeight="1">
      <c r="A10" s="278" t="s">
        <v>9</v>
      </c>
      <c r="B10" s="50" t="s">
        <v>68</v>
      </c>
      <c r="C10" s="279">
        <v>15000</v>
      </c>
    </row>
    <row r="11" spans="1:3" s="277" customFormat="1" ht="12" customHeight="1">
      <c r="A11" s="280" t="s">
        <v>11</v>
      </c>
      <c r="B11" s="52" t="s">
        <v>70</v>
      </c>
      <c r="C11" s="116">
        <v>12356860</v>
      </c>
    </row>
    <row r="12" spans="1:3" s="277" customFormat="1" ht="12" customHeight="1">
      <c r="A12" s="280" t="s">
        <v>13</v>
      </c>
      <c r="B12" s="52" t="s">
        <v>72</v>
      </c>
      <c r="C12" s="116">
        <v>12430</v>
      </c>
    </row>
    <row r="13" spans="1:3" s="277" customFormat="1" ht="12" customHeight="1">
      <c r="A13" s="280" t="s">
        <v>15</v>
      </c>
      <c r="B13" s="52" t="s">
        <v>74</v>
      </c>
      <c r="C13" s="116"/>
    </row>
    <row r="14" spans="1:3" s="277" customFormat="1" ht="12" customHeight="1">
      <c r="A14" s="280" t="s">
        <v>17</v>
      </c>
      <c r="B14" s="52" t="s">
        <v>76</v>
      </c>
      <c r="C14" s="116"/>
    </row>
    <row r="15" spans="1:3" s="277" customFormat="1" ht="12" customHeight="1">
      <c r="A15" s="280" t="s">
        <v>19</v>
      </c>
      <c r="B15" s="52" t="s">
        <v>470</v>
      </c>
      <c r="C15" s="116">
        <v>3054402</v>
      </c>
    </row>
    <row r="16" spans="1:3" s="277" customFormat="1" ht="12" customHeight="1">
      <c r="A16" s="280" t="s">
        <v>184</v>
      </c>
      <c r="B16" s="70" t="s">
        <v>471</v>
      </c>
      <c r="C16" s="116">
        <v>0</v>
      </c>
    </row>
    <row r="17" spans="1:3" s="277" customFormat="1" ht="12" customHeight="1">
      <c r="A17" s="280" t="s">
        <v>186</v>
      </c>
      <c r="B17" s="52" t="s">
        <v>472</v>
      </c>
      <c r="C17" s="144"/>
    </row>
    <row r="18" spans="1:3" s="281" customFormat="1" ht="12" customHeight="1">
      <c r="A18" s="280" t="s">
        <v>188</v>
      </c>
      <c r="B18" s="52" t="s">
        <v>84</v>
      </c>
      <c r="C18" s="116"/>
    </row>
    <row r="19" spans="1:3" s="281" customFormat="1" ht="12" customHeight="1">
      <c r="A19" s="280" t="s">
        <v>190</v>
      </c>
      <c r="B19" s="52" t="s">
        <v>86</v>
      </c>
      <c r="C19" s="120"/>
    </row>
    <row r="20" spans="1:3" s="281" customFormat="1" ht="12" customHeight="1" thickBot="1">
      <c r="A20" s="280" t="s">
        <v>192</v>
      </c>
      <c r="B20" s="70" t="s">
        <v>88</v>
      </c>
      <c r="C20" s="120"/>
    </row>
    <row r="21" spans="1:3" s="277" customFormat="1" ht="12" customHeight="1" thickBot="1">
      <c r="A21" s="213" t="s">
        <v>21</v>
      </c>
      <c r="B21" s="276" t="s">
        <v>473</v>
      </c>
      <c r="C21" s="124">
        <v>688086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>
        <v>688086</v>
      </c>
    </row>
    <row r="25" spans="1:3" s="281" customFormat="1" ht="12" customHeight="1" thickBot="1">
      <c r="A25" s="280" t="s">
        <v>29</v>
      </c>
      <c r="B25" s="52" t="s">
        <v>500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/>
    </row>
    <row r="27" spans="1:3" s="281" customFormat="1" ht="12" customHeight="1" thickBot="1">
      <c r="A27" s="283" t="s">
        <v>232</v>
      </c>
      <c r="B27" s="68" t="s">
        <v>501</v>
      </c>
      <c r="C27" s="124">
        <v>0</v>
      </c>
    </row>
    <row r="28" spans="1:3" s="281" customFormat="1" ht="12" customHeight="1">
      <c r="A28" s="288" t="s">
        <v>51</v>
      </c>
      <c r="B28" s="289" t="s">
        <v>474</v>
      </c>
      <c r="C28" s="147"/>
    </row>
    <row r="29" spans="1:3" s="281" customFormat="1" ht="12" customHeight="1">
      <c r="A29" s="288" t="s">
        <v>53</v>
      </c>
      <c r="B29" s="290" t="s">
        <v>478</v>
      </c>
      <c r="C29" s="129"/>
    </row>
    <row r="30" spans="1:3" s="281" customFormat="1" ht="12" customHeight="1" thickBot="1">
      <c r="A30" s="280" t="s">
        <v>55</v>
      </c>
      <c r="B30" s="291" t="s">
        <v>502</v>
      </c>
      <c r="C30" s="295"/>
    </row>
    <row r="31" spans="1:3" s="281" customFormat="1" ht="12" customHeight="1" thickBot="1">
      <c r="A31" s="283" t="s">
        <v>65</v>
      </c>
      <c r="B31" s="68" t="s">
        <v>480</v>
      </c>
      <c r="C31" s="124">
        <v>0</v>
      </c>
    </row>
    <row r="32" spans="1:3" s="281" customFormat="1" ht="12" customHeight="1">
      <c r="A32" s="288" t="s">
        <v>67</v>
      </c>
      <c r="B32" s="289" t="s">
        <v>92</v>
      </c>
      <c r="C32" s="147"/>
    </row>
    <row r="33" spans="1:3" s="281" customFormat="1" ht="12" customHeight="1">
      <c r="A33" s="288" t="s">
        <v>69</v>
      </c>
      <c r="B33" s="290" t="s">
        <v>94</v>
      </c>
      <c r="C33" s="129"/>
    </row>
    <row r="34" spans="1:3" s="281" customFormat="1" ht="12" customHeight="1" thickBot="1">
      <c r="A34" s="280" t="s">
        <v>71</v>
      </c>
      <c r="B34" s="291" t="s">
        <v>96</v>
      </c>
      <c r="C34" s="295"/>
    </row>
    <row r="35" spans="1:3" s="277" customFormat="1" ht="12" customHeight="1" thickBot="1">
      <c r="A35" s="283" t="s">
        <v>89</v>
      </c>
      <c r="B35" s="68" t="s">
        <v>285</v>
      </c>
      <c r="C35" s="292"/>
    </row>
    <row r="36" spans="1:3" s="277" customFormat="1" ht="12" customHeight="1" thickBot="1">
      <c r="A36" s="283" t="s">
        <v>249</v>
      </c>
      <c r="B36" s="68" t="s">
        <v>481</v>
      </c>
      <c r="C36" s="305"/>
    </row>
    <row r="37" spans="1:3" s="277" customFormat="1" ht="12" customHeight="1" thickBot="1">
      <c r="A37" s="213" t="s">
        <v>111</v>
      </c>
      <c r="B37" s="68" t="s">
        <v>503</v>
      </c>
      <c r="C37" s="293">
        <v>16126778</v>
      </c>
    </row>
    <row r="38" spans="1:3" s="277" customFormat="1" ht="12" customHeight="1" thickBot="1">
      <c r="A38" s="294" t="s">
        <v>258</v>
      </c>
      <c r="B38" s="68" t="s">
        <v>483</v>
      </c>
      <c r="C38" s="293">
        <v>37362540</v>
      </c>
    </row>
    <row r="39" spans="1:3" s="277" customFormat="1" ht="12" customHeight="1">
      <c r="A39" s="288" t="s">
        <v>484</v>
      </c>
      <c r="B39" s="289" t="s">
        <v>340</v>
      </c>
      <c r="C39" s="147">
        <v>1355122</v>
      </c>
    </row>
    <row r="40" spans="1:3" s="277" customFormat="1" ht="12" customHeight="1">
      <c r="A40" s="288" t="s">
        <v>485</v>
      </c>
      <c r="B40" s="290" t="s">
        <v>486</v>
      </c>
      <c r="C40" s="129"/>
    </row>
    <row r="41" spans="1:3" s="281" customFormat="1" ht="12" customHeight="1" thickBot="1">
      <c r="A41" s="280" t="s">
        <v>487</v>
      </c>
      <c r="B41" s="291" t="s">
        <v>488</v>
      </c>
      <c r="C41" s="295">
        <v>36007418</v>
      </c>
    </row>
    <row r="42" spans="1:3" s="281" customFormat="1" ht="15" customHeight="1" thickBot="1">
      <c r="A42" s="294" t="s">
        <v>260</v>
      </c>
      <c r="B42" s="296" t="s">
        <v>489</v>
      </c>
      <c r="C42" s="238">
        <v>53489318</v>
      </c>
    </row>
    <row r="43" spans="1:3" s="281" customFormat="1" ht="15" customHeight="1">
      <c r="A43" s="233"/>
      <c r="B43" s="234"/>
      <c r="C43" s="235"/>
    </row>
    <row r="44" spans="1:3" ht="13.5" thickBot="1">
      <c r="A44" s="297"/>
      <c r="B44" s="298"/>
      <c r="C44" s="299"/>
    </row>
    <row r="45" spans="1:3" s="274" customFormat="1" ht="16.5" customHeight="1" thickBot="1">
      <c r="A45" s="236"/>
      <c r="B45" s="237" t="s">
        <v>274</v>
      </c>
      <c r="C45" s="238"/>
    </row>
    <row r="46" spans="1:3" s="300" customFormat="1" ht="12" customHeight="1" thickBot="1">
      <c r="A46" s="283" t="s">
        <v>7</v>
      </c>
      <c r="B46" s="68" t="s">
        <v>490</v>
      </c>
      <c r="C46" s="124">
        <v>52489318</v>
      </c>
    </row>
    <row r="47" spans="1:3" ht="12" customHeight="1">
      <c r="A47" s="280" t="s">
        <v>9</v>
      </c>
      <c r="B47" s="69" t="s">
        <v>177</v>
      </c>
      <c r="C47" s="147">
        <v>20417120</v>
      </c>
    </row>
    <row r="48" spans="1:3" ht="12" customHeight="1">
      <c r="A48" s="280" t="s">
        <v>11</v>
      </c>
      <c r="B48" s="52" t="s">
        <v>178</v>
      </c>
      <c r="C48" s="132">
        <v>5421391</v>
      </c>
    </row>
    <row r="49" spans="1:3" ht="12" customHeight="1">
      <c r="A49" s="280" t="s">
        <v>13</v>
      </c>
      <c r="B49" s="52" t="s">
        <v>179</v>
      </c>
      <c r="C49" s="132">
        <v>26650807</v>
      </c>
    </row>
    <row r="50" spans="1:3" ht="12" customHeight="1">
      <c r="A50" s="280" t="s">
        <v>15</v>
      </c>
      <c r="B50" s="52" t="s">
        <v>180</v>
      </c>
      <c r="C50" s="132"/>
    </row>
    <row r="51" spans="1:3" ht="12" customHeight="1" thickBot="1">
      <c r="A51" s="280" t="s">
        <v>17</v>
      </c>
      <c r="B51" s="52" t="s">
        <v>182</v>
      </c>
      <c r="C51" s="132"/>
    </row>
    <row r="52" spans="1:3" ht="12" customHeight="1" thickBot="1">
      <c r="A52" s="283" t="s">
        <v>21</v>
      </c>
      <c r="B52" s="68" t="s">
        <v>491</v>
      </c>
      <c r="C52" s="124">
        <v>1000000</v>
      </c>
    </row>
    <row r="53" spans="1:3" s="300" customFormat="1" ht="12" customHeight="1">
      <c r="A53" s="280" t="s">
        <v>23</v>
      </c>
      <c r="B53" s="69" t="s">
        <v>213</v>
      </c>
      <c r="C53" s="147">
        <v>1000000</v>
      </c>
    </row>
    <row r="54" spans="1:3" ht="12" customHeight="1">
      <c r="A54" s="280" t="s">
        <v>25</v>
      </c>
      <c r="B54" s="52" t="s">
        <v>215</v>
      </c>
      <c r="C54" s="132"/>
    </row>
    <row r="55" spans="1:3" ht="12" customHeight="1">
      <c r="A55" s="280" t="s">
        <v>27</v>
      </c>
      <c r="B55" s="52" t="s">
        <v>492</v>
      </c>
      <c r="C55" s="132"/>
    </row>
    <row r="56" spans="1:3" ht="12" customHeight="1" thickBot="1">
      <c r="A56" s="280" t="s">
        <v>29</v>
      </c>
      <c r="B56" s="52" t="s">
        <v>493</v>
      </c>
      <c r="C56" s="132"/>
    </row>
    <row r="57" spans="1:3" ht="15" customHeight="1" thickBot="1">
      <c r="A57" s="283" t="s">
        <v>35</v>
      </c>
      <c r="B57" s="68" t="s">
        <v>494</v>
      </c>
      <c r="C57" s="292"/>
    </row>
    <row r="58" spans="1:3" ht="13.5" thickBot="1">
      <c r="A58" s="283" t="s">
        <v>232</v>
      </c>
      <c r="B58" s="301" t="s">
        <v>495</v>
      </c>
      <c r="C58" s="302">
        <v>53489318</v>
      </c>
    </row>
    <row r="59" spans="1:3" ht="15" customHeight="1" thickBot="1">
      <c r="C59" s="304"/>
    </row>
    <row r="60" spans="1:3" ht="14.25" customHeight="1" thickBot="1">
      <c r="A60" s="255" t="s">
        <v>430</v>
      </c>
      <c r="B60" s="256"/>
      <c r="C60" s="257"/>
    </row>
    <row r="61" spans="1:3" ht="13.5" thickBot="1">
      <c r="A61" s="255" t="s">
        <v>431</v>
      </c>
      <c r="B61" s="256"/>
      <c r="C61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zoomScaleNormal="100" workbookViewId="0">
      <selection activeCell="C9" sqref="C9:C58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4" customHeight="1">
      <c r="A1" s="328" t="s">
        <v>547</v>
      </c>
      <c r="B1" s="328"/>
      <c r="C1" s="328"/>
    </row>
    <row r="2" spans="1:3" s="266" customFormat="1" ht="21" customHeight="1" thickBot="1">
      <c r="A2" s="195"/>
      <c r="B2" s="196"/>
      <c r="C2" s="265" t="s">
        <v>541</v>
      </c>
    </row>
    <row r="3" spans="1:3" s="268" customFormat="1" ht="25.5" customHeight="1">
      <c r="A3" s="199" t="s">
        <v>466</v>
      </c>
      <c r="B3" s="200" t="s">
        <v>504</v>
      </c>
      <c r="C3" s="267" t="s">
        <v>505</v>
      </c>
    </row>
    <row r="4" spans="1:3" s="268" customFormat="1" ht="24.75" thickBot="1">
      <c r="A4" s="269" t="s">
        <v>407</v>
      </c>
      <c r="B4" s="204" t="s">
        <v>506</v>
      </c>
      <c r="C4" s="270" t="s">
        <v>468</v>
      </c>
    </row>
    <row r="5" spans="1:3" s="271" customFormat="1" ht="15.95" customHeight="1" thickBot="1">
      <c r="A5" s="206"/>
      <c r="B5" s="206"/>
      <c r="C5" s="207" t="s">
        <v>272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v>1270000</v>
      </c>
    </row>
    <row r="10" spans="1:3" s="277" customFormat="1" ht="12" customHeight="1">
      <c r="A10" s="278" t="s">
        <v>9</v>
      </c>
      <c r="B10" s="50" t="s">
        <v>68</v>
      </c>
      <c r="C10" s="279">
        <v>1000000</v>
      </c>
    </row>
    <row r="11" spans="1:3" s="277" customFormat="1" ht="12" customHeight="1">
      <c r="A11" s="280" t="s">
        <v>11</v>
      </c>
      <c r="B11" s="52" t="s">
        <v>70</v>
      </c>
      <c r="C11" s="116"/>
    </row>
    <row r="12" spans="1:3" s="277" customFormat="1" ht="12" customHeight="1">
      <c r="A12" s="280" t="s">
        <v>13</v>
      </c>
      <c r="B12" s="52" t="s">
        <v>72</v>
      </c>
      <c r="C12" s="116"/>
    </row>
    <row r="13" spans="1:3" s="277" customFormat="1" ht="12" customHeight="1">
      <c r="A13" s="280" t="s">
        <v>15</v>
      </c>
      <c r="B13" s="52" t="s">
        <v>74</v>
      </c>
      <c r="C13" s="116"/>
    </row>
    <row r="14" spans="1:3" s="277" customFormat="1" ht="12" customHeight="1">
      <c r="A14" s="280" t="s">
        <v>17</v>
      </c>
      <c r="B14" s="52" t="s">
        <v>76</v>
      </c>
      <c r="C14" s="116"/>
    </row>
    <row r="15" spans="1:3" s="277" customFormat="1" ht="12" customHeight="1">
      <c r="A15" s="280" t="s">
        <v>19</v>
      </c>
      <c r="B15" s="52" t="s">
        <v>470</v>
      </c>
      <c r="C15" s="116">
        <v>270000</v>
      </c>
    </row>
    <row r="16" spans="1:3" s="277" customFormat="1" ht="12" customHeight="1">
      <c r="A16" s="280" t="s">
        <v>184</v>
      </c>
      <c r="B16" s="70" t="s">
        <v>471</v>
      </c>
      <c r="C16" s="116"/>
    </row>
    <row r="17" spans="1:3" s="277" customFormat="1" ht="12" customHeight="1">
      <c r="A17" s="280" t="s">
        <v>186</v>
      </c>
      <c r="B17" s="52" t="s">
        <v>472</v>
      </c>
      <c r="C17" s="144"/>
    </row>
    <row r="18" spans="1:3" s="281" customFormat="1" ht="12" customHeight="1">
      <c r="A18" s="280" t="s">
        <v>188</v>
      </c>
      <c r="B18" s="52" t="s">
        <v>84</v>
      </c>
      <c r="C18" s="116"/>
    </row>
    <row r="19" spans="1:3" s="281" customFormat="1" ht="12" customHeight="1">
      <c r="A19" s="280" t="s">
        <v>190</v>
      </c>
      <c r="B19" s="52" t="s">
        <v>86</v>
      </c>
      <c r="C19" s="120"/>
    </row>
    <row r="20" spans="1:3" s="281" customFormat="1" ht="12" customHeight="1" thickBot="1">
      <c r="A20" s="280" t="s">
        <v>192</v>
      </c>
      <c r="B20" s="70" t="s">
        <v>88</v>
      </c>
      <c r="C20" s="120"/>
    </row>
    <row r="21" spans="1:3" s="277" customFormat="1" ht="12" customHeight="1" thickBot="1">
      <c r="A21" s="213" t="s">
        <v>21</v>
      </c>
      <c r="B21" s="276" t="s">
        <v>473</v>
      </c>
      <c r="C21" s="124">
        <v>0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/>
    </row>
    <row r="25" spans="1:3" s="281" customFormat="1" ht="12" customHeight="1" thickBot="1">
      <c r="A25" s="280" t="s">
        <v>29</v>
      </c>
      <c r="B25" s="52" t="s">
        <v>500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/>
    </row>
    <row r="27" spans="1:3" s="281" customFormat="1" ht="12" customHeight="1" thickBot="1">
      <c r="A27" s="283" t="s">
        <v>232</v>
      </c>
      <c r="B27" s="68" t="s">
        <v>501</v>
      </c>
      <c r="C27" s="124">
        <v>0</v>
      </c>
    </row>
    <row r="28" spans="1:3" s="281" customFormat="1" ht="12" customHeight="1">
      <c r="A28" s="288" t="s">
        <v>51</v>
      </c>
      <c r="B28" s="289" t="s">
        <v>474</v>
      </c>
      <c r="C28" s="147"/>
    </row>
    <row r="29" spans="1:3" s="281" customFormat="1" ht="12" customHeight="1">
      <c r="A29" s="288" t="s">
        <v>53</v>
      </c>
      <c r="B29" s="290" t="s">
        <v>478</v>
      </c>
      <c r="C29" s="129"/>
    </row>
    <row r="30" spans="1:3" s="281" customFormat="1" ht="12" customHeight="1" thickBot="1">
      <c r="A30" s="280" t="s">
        <v>55</v>
      </c>
      <c r="B30" s="291" t="s">
        <v>502</v>
      </c>
      <c r="C30" s="295"/>
    </row>
    <row r="31" spans="1:3" s="281" customFormat="1" ht="12" customHeight="1" thickBot="1">
      <c r="A31" s="283" t="s">
        <v>65</v>
      </c>
      <c r="B31" s="68" t="s">
        <v>480</v>
      </c>
      <c r="C31" s="124">
        <v>0</v>
      </c>
    </row>
    <row r="32" spans="1:3" s="281" customFormat="1" ht="12" customHeight="1">
      <c r="A32" s="288" t="s">
        <v>67</v>
      </c>
      <c r="B32" s="289" t="s">
        <v>92</v>
      </c>
      <c r="C32" s="147"/>
    </row>
    <row r="33" spans="1:3" s="281" customFormat="1" ht="12" customHeight="1">
      <c r="A33" s="288" t="s">
        <v>69</v>
      </c>
      <c r="B33" s="290" t="s">
        <v>94</v>
      </c>
      <c r="C33" s="129"/>
    </row>
    <row r="34" spans="1:3" s="281" customFormat="1" ht="12" customHeight="1" thickBot="1">
      <c r="A34" s="280" t="s">
        <v>71</v>
      </c>
      <c r="B34" s="291" t="s">
        <v>96</v>
      </c>
      <c r="C34" s="295"/>
    </row>
    <row r="35" spans="1:3" s="277" customFormat="1" ht="12" customHeight="1" thickBot="1">
      <c r="A35" s="283" t="s">
        <v>89</v>
      </c>
      <c r="B35" s="68" t="s">
        <v>285</v>
      </c>
      <c r="C35" s="292"/>
    </row>
    <row r="36" spans="1:3" s="277" customFormat="1" ht="12" customHeight="1" thickBot="1">
      <c r="A36" s="283" t="s">
        <v>249</v>
      </c>
      <c r="B36" s="68" t="s">
        <v>481</v>
      </c>
      <c r="C36" s="305"/>
    </row>
    <row r="37" spans="1:3" s="277" customFormat="1" ht="12" customHeight="1" thickBot="1">
      <c r="A37" s="213" t="s">
        <v>111</v>
      </c>
      <c r="B37" s="68" t="s">
        <v>503</v>
      </c>
      <c r="C37" s="293">
        <v>1270000</v>
      </c>
    </row>
    <row r="38" spans="1:3" s="277" customFormat="1" ht="12" customHeight="1" thickBot="1">
      <c r="A38" s="294" t="s">
        <v>258</v>
      </c>
      <c r="B38" s="68" t="s">
        <v>483</v>
      </c>
      <c r="C38" s="293">
        <v>803428</v>
      </c>
    </row>
    <row r="39" spans="1:3" s="277" customFormat="1" ht="12" customHeight="1">
      <c r="A39" s="288" t="s">
        <v>484</v>
      </c>
      <c r="B39" s="289" t="s">
        <v>340</v>
      </c>
      <c r="C39" s="147"/>
    </row>
    <row r="40" spans="1:3" s="277" customFormat="1" ht="12" customHeight="1">
      <c r="A40" s="288" t="s">
        <v>485</v>
      </c>
      <c r="B40" s="290" t="s">
        <v>486</v>
      </c>
      <c r="C40" s="129">
        <v>803428</v>
      </c>
    </row>
    <row r="41" spans="1:3" s="281" customFormat="1" ht="12" customHeight="1" thickBot="1">
      <c r="A41" s="280" t="s">
        <v>487</v>
      </c>
      <c r="B41" s="291" t="s">
        <v>488</v>
      </c>
      <c r="C41" s="295"/>
    </row>
    <row r="42" spans="1:3" s="281" customFormat="1" ht="15" customHeight="1" thickBot="1">
      <c r="A42" s="294" t="s">
        <v>260</v>
      </c>
      <c r="B42" s="296" t="s">
        <v>489</v>
      </c>
      <c r="C42" s="238">
        <v>2073428</v>
      </c>
    </row>
    <row r="43" spans="1:3" s="281" customFormat="1" ht="15" customHeight="1">
      <c r="A43" s="233"/>
      <c r="B43" s="234"/>
      <c r="C43" s="235"/>
    </row>
    <row r="44" spans="1:3" ht="13.5" thickBot="1">
      <c r="A44" s="297"/>
      <c r="B44" s="298"/>
      <c r="C44" s="299"/>
    </row>
    <row r="45" spans="1:3" s="274" customFormat="1" ht="16.5" customHeight="1" thickBot="1">
      <c r="A45" s="236"/>
      <c r="B45" s="237" t="s">
        <v>274</v>
      </c>
      <c r="C45" s="238"/>
    </row>
    <row r="46" spans="1:3" s="300" customFormat="1" ht="12" customHeight="1" thickBot="1">
      <c r="A46" s="283" t="s">
        <v>7</v>
      </c>
      <c r="B46" s="68" t="s">
        <v>490</v>
      </c>
      <c r="C46" s="124">
        <v>2073428</v>
      </c>
    </row>
    <row r="47" spans="1:3" ht="12" customHeight="1">
      <c r="A47" s="280" t="s">
        <v>9</v>
      </c>
      <c r="B47" s="69" t="s">
        <v>177</v>
      </c>
      <c r="C47" s="147"/>
    </row>
    <row r="48" spans="1:3" ht="12" customHeight="1">
      <c r="A48" s="280" t="s">
        <v>11</v>
      </c>
      <c r="B48" s="52" t="s">
        <v>178</v>
      </c>
      <c r="C48" s="132"/>
    </row>
    <row r="49" spans="1:3" ht="12" customHeight="1">
      <c r="A49" s="280" t="s">
        <v>13</v>
      </c>
      <c r="B49" s="52" t="s">
        <v>179</v>
      </c>
      <c r="C49" s="132">
        <v>1993085</v>
      </c>
    </row>
    <row r="50" spans="1:3" ht="12" customHeight="1">
      <c r="A50" s="280" t="s">
        <v>15</v>
      </c>
      <c r="B50" s="52" t="s">
        <v>180</v>
      </c>
      <c r="C50" s="132"/>
    </row>
    <row r="51" spans="1:3" ht="12" customHeight="1" thickBot="1">
      <c r="A51" s="280" t="s">
        <v>17</v>
      </c>
      <c r="B51" s="52" t="s">
        <v>182</v>
      </c>
      <c r="C51" s="132">
        <v>80343</v>
      </c>
    </row>
    <row r="52" spans="1:3" ht="12" customHeight="1" thickBot="1">
      <c r="A52" s="283" t="s">
        <v>21</v>
      </c>
      <c r="B52" s="68" t="s">
        <v>491</v>
      </c>
      <c r="C52" s="124">
        <v>0</v>
      </c>
    </row>
    <row r="53" spans="1:3" s="300" customFormat="1" ht="12" customHeight="1">
      <c r="A53" s="280" t="s">
        <v>23</v>
      </c>
      <c r="B53" s="69" t="s">
        <v>213</v>
      </c>
      <c r="C53" s="147"/>
    </row>
    <row r="54" spans="1:3" ht="12" customHeight="1">
      <c r="A54" s="280" t="s">
        <v>25</v>
      </c>
      <c r="B54" s="52" t="s">
        <v>215</v>
      </c>
      <c r="C54" s="132"/>
    </row>
    <row r="55" spans="1:3" ht="12" customHeight="1">
      <c r="A55" s="280" t="s">
        <v>27</v>
      </c>
      <c r="B55" s="52" t="s">
        <v>492</v>
      </c>
      <c r="C55" s="132"/>
    </row>
    <row r="56" spans="1:3" ht="12" customHeight="1" thickBot="1">
      <c r="A56" s="280" t="s">
        <v>29</v>
      </c>
      <c r="B56" s="52" t="s">
        <v>493</v>
      </c>
      <c r="C56" s="132"/>
    </row>
    <row r="57" spans="1:3" ht="15" customHeight="1" thickBot="1">
      <c r="A57" s="283" t="s">
        <v>35</v>
      </c>
      <c r="B57" s="68" t="s">
        <v>494</v>
      </c>
      <c r="C57" s="292"/>
    </row>
    <row r="58" spans="1:3" ht="13.5" thickBot="1">
      <c r="A58" s="283" t="s">
        <v>232</v>
      </c>
      <c r="B58" s="301" t="s">
        <v>495</v>
      </c>
      <c r="C58" s="302">
        <v>2073428</v>
      </c>
    </row>
    <row r="59" spans="1:3" ht="15" customHeight="1" thickBot="1">
      <c r="C59" s="304"/>
    </row>
    <row r="60" spans="1:3" ht="14.25" customHeight="1" thickBot="1">
      <c r="A60" s="255" t="s">
        <v>430</v>
      </c>
      <c r="B60" s="256"/>
      <c r="C60" s="257"/>
    </row>
    <row r="61" spans="1:3" ht="13.5" thickBot="1">
      <c r="A61" s="255" t="s">
        <v>431</v>
      </c>
      <c r="B61" s="256"/>
      <c r="C61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BreakPreview" topLeftCell="A79" zoomScaleNormal="130" zoomScaleSheetLayoutView="100" workbookViewId="0">
      <selection activeCell="C92" sqref="C92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3.75" customHeight="1">
      <c r="A1" s="313" t="s">
        <v>514</v>
      </c>
      <c r="B1" s="313"/>
      <c r="C1" s="313"/>
    </row>
    <row r="2" spans="1:3" ht="15.95" customHeight="1">
      <c r="A2" s="314" t="s">
        <v>0</v>
      </c>
      <c r="B2" s="314"/>
      <c r="C2" s="314"/>
    </row>
    <row r="3" spans="1:3" ht="15.95" customHeight="1" thickBot="1">
      <c r="A3" s="315" t="s">
        <v>1</v>
      </c>
      <c r="B3" s="315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552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512181183</v>
      </c>
    </row>
    <row r="7" spans="1:3" s="13" customFormat="1" ht="12" customHeight="1">
      <c r="A7" s="14" t="s">
        <v>9</v>
      </c>
      <c r="B7" s="15" t="s">
        <v>10</v>
      </c>
      <c r="C7" s="16">
        <v>197093570</v>
      </c>
    </row>
    <row r="8" spans="1:3" s="13" customFormat="1" ht="12" customHeight="1">
      <c r="A8" s="17" t="s">
        <v>11</v>
      </c>
      <c r="B8" s="18" t="s">
        <v>12</v>
      </c>
      <c r="C8" s="16">
        <v>100965317</v>
      </c>
    </row>
    <row r="9" spans="1:3" s="13" customFormat="1" ht="12" customHeight="1">
      <c r="A9" s="17" t="s">
        <v>13</v>
      </c>
      <c r="B9" s="18" t="s">
        <v>14</v>
      </c>
      <c r="C9" s="16">
        <v>181251535</v>
      </c>
    </row>
    <row r="10" spans="1:3" s="13" customFormat="1" ht="12" customHeight="1">
      <c r="A10" s="17" t="s">
        <v>15</v>
      </c>
      <c r="B10" s="18" t="s">
        <v>16</v>
      </c>
      <c r="C10" s="16">
        <v>7966320</v>
      </c>
    </row>
    <row r="11" spans="1:3" s="13" customFormat="1" ht="12" customHeight="1">
      <c r="A11" s="17" t="s">
        <v>17</v>
      </c>
      <c r="B11" s="19" t="s">
        <v>18</v>
      </c>
      <c r="C11" s="16">
        <v>24904441</v>
      </c>
    </row>
    <row r="12" spans="1:3" s="13" customFormat="1" ht="12" customHeight="1" thickBot="1">
      <c r="A12" s="20" t="s">
        <v>19</v>
      </c>
      <c r="B12" s="21" t="s">
        <v>20</v>
      </c>
      <c r="C12" s="16">
        <v>0</v>
      </c>
    </row>
    <row r="13" spans="1:3" s="13" customFormat="1" ht="12" customHeight="1" thickBot="1">
      <c r="A13" s="10" t="s">
        <v>21</v>
      </c>
      <c r="B13" s="22" t="s">
        <v>22</v>
      </c>
      <c r="C13" s="12">
        <v>355188184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355188184</v>
      </c>
    </row>
    <row r="19" spans="1:3" s="13" customFormat="1" ht="12" customHeight="1" thickBot="1">
      <c r="A19" s="20" t="s">
        <v>33</v>
      </c>
      <c r="B19" s="21" t="s">
        <v>34</v>
      </c>
      <c r="C19" s="16">
        <v>46082295</v>
      </c>
    </row>
    <row r="20" spans="1:3" s="13" customFormat="1" ht="12" customHeight="1" thickBot="1">
      <c r="A20" s="10" t="s">
        <v>35</v>
      </c>
      <c r="B20" s="11" t="s">
        <v>36</v>
      </c>
      <c r="C20" s="12">
        <v>139531977</v>
      </c>
    </row>
    <row r="21" spans="1:3" s="13" customFormat="1" ht="12" customHeight="1">
      <c r="A21" s="14" t="s">
        <v>37</v>
      </c>
      <c r="B21" s="15" t="s">
        <v>38</v>
      </c>
      <c r="C21" s="16">
        <v>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139531977</v>
      </c>
    </row>
    <row r="26" spans="1:3" s="13" customFormat="1" ht="12" customHeight="1" thickBot="1">
      <c r="A26" s="20" t="s">
        <v>47</v>
      </c>
      <c r="B26" s="23" t="s">
        <v>48</v>
      </c>
      <c r="C26" s="16">
        <v>129589139</v>
      </c>
    </row>
    <row r="27" spans="1:3" s="13" customFormat="1" ht="12" customHeight="1" thickBot="1">
      <c r="A27" s="10" t="s">
        <v>49</v>
      </c>
      <c r="B27" s="11" t="s">
        <v>50</v>
      </c>
      <c r="C27" s="24">
        <v>100808000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15000</v>
      </c>
    </row>
    <row r="30" spans="1:3" s="13" customFormat="1" ht="12" customHeight="1">
      <c r="A30" s="17" t="s">
        <v>55</v>
      </c>
      <c r="B30" s="18" t="s">
        <v>56</v>
      </c>
      <c r="C30" s="16">
        <v>71200000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16003000</v>
      </c>
    </row>
    <row r="35" spans="1:3" s="13" customFormat="1" ht="12" customHeight="1" thickBot="1">
      <c r="A35" s="10" t="s">
        <v>65</v>
      </c>
      <c r="B35" s="11" t="s">
        <v>66</v>
      </c>
      <c r="C35" s="12">
        <v>99769882</v>
      </c>
    </row>
    <row r="36" spans="1:3" s="13" customFormat="1" ht="12" customHeight="1">
      <c r="A36" s="14" t="s">
        <v>67</v>
      </c>
      <c r="B36" s="15" t="s">
        <v>68</v>
      </c>
      <c r="C36" s="16">
        <v>1015000</v>
      </c>
    </row>
    <row r="37" spans="1:3" s="13" customFormat="1" ht="12" customHeight="1">
      <c r="A37" s="17" t="s">
        <v>69</v>
      </c>
      <c r="B37" s="18" t="s">
        <v>70</v>
      </c>
      <c r="C37" s="16">
        <v>67657630</v>
      </c>
    </row>
    <row r="38" spans="1:3" s="13" customFormat="1" ht="12" customHeight="1">
      <c r="A38" s="17" t="s">
        <v>71</v>
      </c>
      <c r="B38" s="18" t="s">
        <v>72</v>
      </c>
      <c r="C38" s="16">
        <v>2637430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4841543</v>
      </c>
    </row>
    <row r="41" spans="1:3" s="13" customFormat="1" ht="12" customHeight="1">
      <c r="A41" s="17" t="s">
        <v>77</v>
      </c>
      <c r="B41" s="18" t="s">
        <v>78</v>
      </c>
      <c r="C41" s="16">
        <v>20118279</v>
      </c>
    </row>
    <row r="42" spans="1:3" s="13" customFormat="1" ht="12" customHeight="1">
      <c r="A42" s="17" t="s">
        <v>79</v>
      </c>
      <c r="B42" s="18" t="s">
        <v>80</v>
      </c>
      <c r="C42" s="16">
        <v>0</v>
      </c>
    </row>
    <row r="43" spans="1:3" s="13" customFormat="1" ht="12" customHeight="1">
      <c r="A43" s="17" t="s">
        <v>81</v>
      </c>
      <c r="B43" s="18" t="s">
        <v>82</v>
      </c>
      <c r="C43" s="16">
        <v>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0</v>
      </c>
    </row>
    <row r="47" spans="1:3" s="13" customFormat="1" ht="12" customHeight="1" thickBot="1">
      <c r="A47" s="10" t="s">
        <v>89</v>
      </c>
      <c r="B47" s="11" t="s">
        <v>90</v>
      </c>
      <c r="C47" s="12">
        <v>27204000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27204000</v>
      </c>
    </row>
    <row r="50" spans="1:3" s="13" customFormat="1" ht="12" customHeight="1">
      <c r="A50" s="17" t="s">
        <v>95</v>
      </c>
      <c r="B50" s="18" t="s">
        <v>96</v>
      </c>
      <c r="C50" s="26">
        <v>0</v>
      </c>
    </row>
    <row r="51" spans="1:3" s="13" customFormat="1" ht="12" customHeight="1">
      <c r="A51" s="17" t="s">
        <v>97</v>
      </c>
      <c r="B51" s="18" t="s">
        <v>98</v>
      </c>
      <c r="C51" s="26">
        <v>0</v>
      </c>
    </row>
    <row r="52" spans="1:3" s="13" customFormat="1" ht="12" customHeight="1" thickBot="1">
      <c r="A52" s="20" t="s">
        <v>99</v>
      </c>
      <c r="B52" s="21" t="s">
        <v>100</v>
      </c>
      <c r="C52" s="26">
        <v>0</v>
      </c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1235493226</v>
      </c>
    </row>
    <row r="64" spans="1:3" s="13" customFormat="1" ht="12" customHeight="1" thickBot="1">
      <c r="A64" s="29" t="s">
        <v>123</v>
      </c>
      <c r="B64" s="22" t="s">
        <v>124</v>
      </c>
      <c r="C64" s="12">
        <v>29896000</v>
      </c>
    </row>
    <row r="65" spans="1:3" s="13" customFormat="1" ht="12" customHeight="1">
      <c r="A65" s="14" t="s">
        <v>125</v>
      </c>
      <c r="B65" s="15" t="s">
        <v>126</v>
      </c>
      <c r="C65" s="27">
        <v>29896000</v>
      </c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v>191553525</v>
      </c>
    </row>
    <row r="74" spans="1:3" s="13" customFormat="1" ht="12" customHeight="1">
      <c r="A74" s="14" t="s">
        <v>143</v>
      </c>
      <c r="B74" s="15" t="s">
        <v>144</v>
      </c>
      <c r="C74" s="27">
        <v>190750097</v>
      </c>
    </row>
    <row r="75" spans="1:3" s="13" customFormat="1" ht="12" customHeight="1" thickBot="1">
      <c r="A75" s="20" t="s">
        <v>145</v>
      </c>
      <c r="B75" s="21" t="s">
        <v>146</v>
      </c>
      <c r="C75" s="27">
        <v>803428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221449525</v>
      </c>
    </row>
    <row r="88" spans="1:3" s="13" customFormat="1" ht="16.5" customHeight="1" thickBot="1">
      <c r="A88" s="36" t="s">
        <v>171</v>
      </c>
      <c r="B88" s="37" t="s">
        <v>172</v>
      </c>
      <c r="C88" s="24">
        <v>1456942751</v>
      </c>
    </row>
    <row r="89" spans="1:3" s="13" customFormat="1" ht="36" customHeight="1">
      <c r="A89" s="38"/>
      <c r="B89" s="39"/>
      <c r="C89" s="40"/>
    </row>
    <row r="90" spans="1:3" ht="16.5" customHeight="1">
      <c r="A90" s="314" t="s">
        <v>173</v>
      </c>
      <c r="B90" s="314"/>
      <c r="C90" s="314"/>
    </row>
    <row r="91" spans="1:3" s="42" customFormat="1" ht="16.5" customHeight="1" thickBot="1">
      <c r="A91" s="316" t="s">
        <v>174</v>
      </c>
      <c r="B91" s="316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552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1163111764</v>
      </c>
    </row>
    <row r="95" spans="1:3" ht="12" customHeight="1">
      <c r="A95" s="49" t="s">
        <v>9</v>
      </c>
      <c r="B95" s="50" t="s">
        <v>177</v>
      </c>
      <c r="C95" s="51">
        <v>571486693</v>
      </c>
    </row>
    <row r="96" spans="1:3" ht="12" customHeight="1">
      <c r="A96" s="17" t="s">
        <v>11</v>
      </c>
      <c r="B96" s="52" t="s">
        <v>178</v>
      </c>
      <c r="C96" s="53">
        <v>105206655</v>
      </c>
    </row>
    <row r="97" spans="1:3" ht="12" customHeight="1">
      <c r="A97" s="17" t="s">
        <v>13</v>
      </c>
      <c r="B97" s="52" t="s">
        <v>179</v>
      </c>
      <c r="C97" s="54">
        <v>418196509</v>
      </c>
    </row>
    <row r="98" spans="1:3" ht="12" customHeight="1">
      <c r="A98" s="17" t="s">
        <v>15</v>
      </c>
      <c r="B98" s="55" t="s">
        <v>180</v>
      </c>
      <c r="C98" s="53">
        <v>24760000</v>
      </c>
    </row>
    <row r="99" spans="1:3" ht="12" customHeight="1">
      <c r="A99" s="17" t="s">
        <v>181</v>
      </c>
      <c r="B99" s="56" t="s">
        <v>182</v>
      </c>
      <c r="C99" s="54">
        <v>30980343</v>
      </c>
    </row>
    <row r="100" spans="1:3" ht="12" customHeight="1">
      <c r="A100" s="17" t="s">
        <v>19</v>
      </c>
      <c r="B100" s="52" t="s">
        <v>183</v>
      </c>
      <c r="C100" s="57">
        <v>0</v>
      </c>
    </row>
    <row r="101" spans="1:3" ht="12" customHeight="1">
      <c r="A101" s="17" t="s">
        <v>184</v>
      </c>
      <c r="B101" s="58" t="s">
        <v>185</v>
      </c>
      <c r="C101" s="57">
        <v>0</v>
      </c>
    </row>
    <row r="102" spans="1:3" ht="12" customHeight="1">
      <c r="A102" s="17" t="s">
        <v>186</v>
      </c>
      <c r="B102" s="58" t="s">
        <v>187</v>
      </c>
      <c r="C102" s="57">
        <v>0</v>
      </c>
    </row>
    <row r="103" spans="1:3" ht="12" customHeight="1">
      <c r="A103" s="17" t="s">
        <v>188</v>
      </c>
      <c r="B103" s="59" t="s">
        <v>189</v>
      </c>
      <c r="C103" s="57">
        <v>0</v>
      </c>
    </row>
    <row r="104" spans="1:3" ht="12" customHeight="1">
      <c r="A104" s="17" t="s">
        <v>190</v>
      </c>
      <c r="B104" s="60" t="s">
        <v>191</v>
      </c>
      <c r="C104" s="57">
        <v>0</v>
      </c>
    </row>
    <row r="105" spans="1:3" ht="12" customHeight="1">
      <c r="A105" s="17" t="s">
        <v>192</v>
      </c>
      <c r="B105" s="60" t="s">
        <v>193</v>
      </c>
      <c r="C105" s="57">
        <v>0</v>
      </c>
    </row>
    <row r="106" spans="1:3" ht="12" customHeight="1">
      <c r="A106" s="17" t="s">
        <v>194</v>
      </c>
      <c r="B106" s="59" t="s">
        <v>195</v>
      </c>
      <c r="C106" s="57">
        <v>1600000</v>
      </c>
    </row>
    <row r="107" spans="1:3" ht="12" customHeight="1">
      <c r="A107" s="17" t="s">
        <v>196</v>
      </c>
      <c r="B107" s="59" t="s">
        <v>197</v>
      </c>
      <c r="C107" s="57">
        <v>0</v>
      </c>
    </row>
    <row r="108" spans="1:3" ht="12" customHeight="1">
      <c r="A108" s="17" t="s">
        <v>198</v>
      </c>
      <c r="B108" s="60" t="s">
        <v>199</v>
      </c>
      <c r="C108" s="57">
        <v>2000000</v>
      </c>
    </row>
    <row r="109" spans="1:3" ht="12" customHeight="1">
      <c r="A109" s="61" t="s">
        <v>200</v>
      </c>
      <c r="B109" s="58" t="s">
        <v>201</v>
      </c>
      <c r="C109" s="57">
        <v>0</v>
      </c>
    </row>
    <row r="110" spans="1:3" ht="12" customHeight="1">
      <c r="A110" s="17" t="s">
        <v>202</v>
      </c>
      <c r="B110" s="58" t="s">
        <v>203</v>
      </c>
      <c r="C110" s="57">
        <v>0</v>
      </c>
    </row>
    <row r="111" spans="1:3" ht="12" customHeight="1">
      <c r="A111" s="20" t="s">
        <v>204</v>
      </c>
      <c r="B111" s="58" t="s">
        <v>205</v>
      </c>
      <c r="C111" s="57">
        <v>27300000</v>
      </c>
    </row>
    <row r="112" spans="1:3" ht="12" customHeight="1">
      <c r="A112" s="17" t="s">
        <v>206</v>
      </c>
      <c r="B112" s="55" t="s">
        <v>207</v>
      </c>
      <c r="C112" s="57">
        <v>12481564</v>
      </c>
    </row>
    <row r="113" spans="1:3" ht="12" customHeight="1">
      <c r="A113" s="17" t="s">
        <v>208</v>
      </c>
      <c r="B113" s="52" t="s">
        <v>209</v>
      </c>
      <c r="C113" s="57">
        <v>12481564</v>
      </c>
    </row>
    <row r="114" spans="1:3" ht="12" customHeight="1" thickBot="1">
      <c r="A114" s="20" t="s">
        <v>210</v>
      </c>
      <c r="B114" s="62" t="s">
        <v>211</v>
      </c>
      <c r="C114" s="57">
        <v>0</v>
      </c>
    </row>
    <row r="115" spans="1:3" ht="12" customHeight="1" thickBot="1">
      <c r="A115" s="10" t="s">
        <v>21</v>
      </c>
      <c r="B115" s="63" t="s">
        <v>212</v>
      </c>
      <c r="C115" s="12">
        <v>271202550</v>
      </c>
    </row>
    <row r="116" spans="1:3" ht="12" customHeight="1">
      <c r="A116" s="14" t="s">
        <v>23</v>
      </c>
      <c r="B116" s="52" t="s">
        <v>213</v>
      </c>
      <c r="C116" s="16">
        <v>254248023</v>
      </c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16">
        <v>16954527</v>
      </c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16">
        <v>0</v>
      </c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>
        <v>0</v>
      </c>
    </row>
    <row r="129" spans="1:3" ht="12" customHeight="1" thickBot="1">
      <c r="A129" s="10" t="s">
        <v>35</v>
      </c>
      <c r="B129" s="68" t="s">
        <v>231</v>
      </c>
      <c r="C129" s="12">
        <v>1434314314</v>
      </c>
    </row>
    <row r="130" spans="1:3" ht="12" customHeight="1" thickBot="1">
      <c r="A130" s="10" t="s">
        <v>232</v>
      </c>
      <c r="B130" s="68" t="s">
        <v>233</v>
      </c>
      <c r="C130" s="12">
        <v>3532000</v>
      </c>
    </row>
    <row r="131" spans="1:3" ht="12" customHeight="1">
      <c r="A131" s="14" t="s">
        <v>51</v>
      </c>
      <c r="B131" s="64" t="s">
        <v>234</v>
      </c>
      <c r="C131" s="65">
        <v>3532000</v>
      </c>
    </row>
    <row r="132" spans="1:3" ht="12" customHeight="1">
      <c r="A132" s="14" t="s">
        <v>53</v>
      </c>
      <c r="B132" s="64" t="s">
        <v>235</v>
      </c>
      <c r="C132" s="65"/>
    </row>
    <row r="133" spans="1:3" ht="12" customHeight="1" thickBot="1">
      <c r="A133" s="61" t="s">
        <v>55</v>
      </c>
      <c r="B133" s="64" t="s">
        <v>236</v>
      </c>
      <c r="C133" s="65"/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/>
    </row>
    <row r="136" spans="1:3" ht="12" customHeight="1">
      <c r="A136" s="14" t="s">
        <v>69</v>
      </c>
      <c r="B136" s="69" t="s">
        <v>239</v>
      </c>
      <c r="C136" s="65"/>
    </row>
    <row r="137" spans="1:3" ht="12" customHeight="1">
      <c r="A137" s="14" t="s">
        <v>71</v>
      </c>
      <c r="B137" s="69" t="s">
        <v>240</v>
      </c>
      <c r="C137" s="65"/>
    </row>
    <row r="138" spans="1:3" ht="12" customHeight="1">
      <c r="A138" s="14" t="s">
        <v>73</v>
      </c>
      <c r="B138" s="69" t="s">
        <v>241</v>
      </c>
      <c r="C138" s="65"/>
    </row>
    <row r="139" spans="1:3" ht="12" customHeight="1">
      <c r="A139" s="14" t="s">
        <v>75</v>
      </c>
      <c r="B139" s="69" t="s">
        <v>242</v>
      </c>
      <c r="C139" s="65"/>
    </row>
    <row r="140" spans="1:3" ht="12" customHeight="1" thickBot="1">
      <c r="A140" s="61" t="s">
        <v>77</v>
      </c>
      <c r="B140" s="69" t="s">
        <v>243</v>
      </c>
      <c r="C140" s="65"/>
    </row>
    <row r="141" spans="1:3" ht="12" customHeight="1" thickBot="1">
      <c r="A141" s="10" t="s">
        <v>89</v>
      </c>
      <c r="B141" s="68" t="s">
        <v>244</v>
      </c>
      <c r="C141" s="24">
        <v>19096437</v>
      </c>
    </row>
    <row r="142" spans="1:3" ht="12" customHeight="1">
      <c r="A142" s="14" t="s">
        <v>91</v>
      </c>
      <c r="B142" s="69" t="s">
        <v>245</v>
      </c>
      <c r="C142" s="65"/>
    </row>
    <row r="143" spans="1:3" ht="12" customHeight="1">
      <c r="A143" s="14" t="s">
        <v>93</v>
      </c>
      <c r="B143" s="69" t="s">
        <v>246</v>
      </c>
      <c r="C143" s="65">
        <v>18143148</v>
      </c>
    </row>
    <row r="144" spans="1:3" ht="12" customHeight="1">
      <c r="A144" s="14" t="s">
        <v>95</v>
      </c>
      <c r="B144" s="69" t="s">
        <v>247</v>
      </c>
      <c r="C144" s="65">
        <v>0</v>
      </c>
    </row>
    <row r="145" spans="1:9" ht="12" customHeight="1" thickBot="1">
      <c r="A145" s="61" t="s">
        <v>97</v>
      </c>
      <c r="B145" s="70" t="s">
        <v>248</v>
      </c>
      <c r="C145" s="65">
        <v>953289</v>
      </c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22628437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1456942751</v>
      </c>
    </row>
    <row r="156" spans="1:9" ht="7.5" customHeight="1"/>
    <row r="157" spans="1:9">
      <c r="A157" s="317" t="s">
        <v>264</v>
      </c>
      <c r="B157" s="317"/>
      <c r="C157" s="317"/>
    </row>
    <row r="158" spans="1:9" ht="15" customHeight="1" thickBot="1">
      <c r="A158" s="315" t="s">
        <v>265</v>
      </c>
      <c r="B158" s="315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-198821088</v>
      </c>
      <c r="D159" s="80"/>
    </row>
    <row r="160" spans="1:9" ht="27.75" customHeight="1" thickBot="1">
      <c r="A160" s="10" t="s">
        <v>21</v>
      </c>
      <c r="B160" s="63" t="s">
        <v>268</v>
      </c>
      <c r="C160" s="12">
        <f>+C87-C154</f>
        <v>198821088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59" fitToHeight="2" orientation="portrait" r:id="rId1"/>
  <headerFooter alignWithMargins="0">
    <oddHeader>&amp;C&amp;"Times New Roman CE,Félkövér"&amp;12
Ibrány Város Önkormányzata
2017. ÉVI KÖLTSÉGVETÉSÉNEK ÖSSZEVONT MÉRLEGE&amp;10
&amp;R&amp;"Times New Roman CE,Félkövér dőlt"&amp;11 1. melléklet</oddHeader>
  </headerFooter>
  <rowBreaks count="1" manualBreakCount="1">
    <brk id="88" max="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topLeftCell="A28" zoomScaleNormal="100" workbookViewId="0">
      <selection activeCell="H48" sqref="H48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4" customHeight="1">
      <c r="A1" s="328" t="s">
        <v>548</v>
      </c>
      <c r="B1" s="328"/>
      <c r="C1" s="328"/>
    </row>
    <row r="2" spans="1:3" s="266" customFormat="1" ht="21" customHeight="1" thickBot="1">
      <c r="A2" s="195"/>
      <c r="B2" s="196"/>
      <c r="C2" s="265" t="s">
        <v>542</v>
      </c>
    </row>
    <row r="3" spans="1:3" s="268" customFormat="1" ht="25.5" customHeight="1">
      <c r="A3" s="199" t="s">
        <v>466</v>
      </c>
      <c r="B3" s="200" t="s">
        <v>507</v>
      </c>
      <c r="C3" s="267" t="s">
        <v>508</v>
      </c>
    </row>
    <row r="4" spans="1:3" s="268" customFormat="1" ht="24.75" thickBot="1">
      <c r="A4" s="269" t="s">
        <v>407</v>
      </c>
      <c r="B4" s="204" t="s">
        <v>408</v>
      </c>
      <c r="C4" s="270"/>
    </row>
    <row r="5" spans="1:3" s="271" customFormat="1" ht="15.95" customHeight="1" thickBot="1">
      <c r="A5" s="206"/>
      <c r="B5" s="206"/>
      <c r="C5" s="207" t="s">
        <v>509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f>SUM(C10:C20)</f>
        <v>0</v>
      </c>
    </row>
    <row r="10" spans="1:3" s="277" customFormat="1" ht="12" customHeight="1">
      <c r="A10" s="278" t="s">
        <v>9</v>
      </c>
      <c r="B10" s="50" t="s">
        <v>68</v>
      </c>
      <c r="C10" s="279"/>
    </row>
    <row r="11" spans="1:3" s="277" customFormat="1" ht="12" customHeight="1">
      <c r="A11" s="280" t="s">
        <v>11</v>
      </c>
      <c r="B11" s="52" t="s">
        <v>70</v>
      </c>
      <c r="C11" s="116"/>
    </row>
    <row r="12" spans="1:3" s="277" customFormat="1" ht="12" customHeight="1">
      <c r="A12" s="280" t="s">
        <v>13</v>
      </c>
      <c r="B12" s="52" t="s">
        <v>72</v>
      </c>
      <c r="C12" s="116"/>
    </row>
    <row r="13" spans="1:3" s="277" customFormat="1" ht="12" customHeight="1">
      <c r="A13" s="280" t="s">
        <v>15</v>
      </c>
      <c r="B13" s="52" t="s">
        <v>74</v>
      </c>
      <c r="C13" s="116"/>
    </row>
    <row r="14" spans="1:3" s="277" customFormat="1" ht="12" customHeight="1">
      <c r="A14" s="280" t="s">
        <v>17</v>
      </c>
      <c r="B14" s="52" t="s">
        <v>76</v>
      </c>
      <c r="C14" s="116"/>
    </row>
    <row r="15" spans="1:3" s="277" customFormat="1" ht="12" customHeight="1">
      <c r="A15" s="280" t="s">
        <v>19</v>
      </c>
      <c r="B15" s="52" t="s">
        <v>470</v>
      </c>
      <c r="C15" s="116"/>
    </row>
    <row r="16" spans="1:3" s="277" customFormat="1" ht="12" customHeight="1">
      <c r="A16" s="280" t="s">
        <v>184</v>
      </c>
      <c r="B16" s="70" t="s">
        <v>471</v>
      </c>
      <c r="C16" s="116"/>
    </row>
    <row r="17" spans="1:3" s="277" customFormat="1" ht="12" customHeight="1">
      <c r="A17" s="280" t="s">
        <v>186</v>
      </c>
      <c r="B17" s="52" t="s">
        <v>472</v>
      </c>
      <c r="C17" s="144"/>
    </row>
    <row r="18" spans="1:3" s="281" customFormat="1" ht="12" customHeight="1">
      <c r="A18" s="280" t="s">
        <v>188</v>
      </c>
      <c r="B18" s="52" t="s">
        <v>84</v>
      </c>
      <c r="C18" s="116"/>
    </row>
    <row r="19" spans="1:3" s="281" customFormat="1" ht="12" customHeight="1">
      <c r="A19" s="280" t="s">
        <v>190</v>
      </c>
      <c r="B19" s="52" t="s">
        <v>86</v>
      </c>
      <c r="C19" s="120"/>
    </row>
    <row r="20" spans="1:3" s="281" customFormat="1" ht="12" customHeight="1" thickBot="1">
      <c r="A20" s="280" t="s">
        <v>192</v>
      </c>
      <c r="B20" s="70" t="s">
        <v>88</v>
      </c>
      <c r="C20" s="120"/>
    </row>
    <row r="21" spans="1:3" s="277" customFormat="1" ht="12" customHeight="1" thickBot="1">
      <c r="A21" s="213" t="s">
        <v>21</v>
      </c>
      <c r="B21" s="276" t="s">
        <v>473</v>
      </c>
      <c r="C21" s="124">
        <f>SUM(C22:C24)</f>
        <v>0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/>
    </row>
    <row r="25" spans="1:3" s="281" customFormat="1" ht="12" customHeight="1" thickBot="1">
      <c r="A25" s="280" t="s">
        <v>29</v>
      </c>
      <c r="B25" s="52" t="s">
        <v>500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/>
    </row>
    <row r="27" spans="1:3" s="281" customFormat="1" ht="12" customHeight="1" thickBot="1">
      <c r="A27" s="283" t="s">
        <v>232</v>
      </c>
      <c r="B27" s="68" t="s">
        <v>501</v>
      </c>
      <c r="C27" s="124">
        <f>+C28+C29</f>
        <v>0</v>
      </c>
    </row>
    <row r="28" spans="1:3" s="281" customFormat="1" ht="12" customHeight="1">
      <c r="A28" s="288" t="s">
        <v>51</v>
      </c>
      <c r="B28" s="289" t="s">
        <v>474</v>
      </c>
      <c r="C28" s="147"/>
    </row>
    <row r="29" spans="1:3" s="281" customFormat="1" ht="12" customHeight="1">
      <c r="A29" s="288" t="s">
        <v>53</v>
      </c>
      <c r="B29" s="290" t="s">
        <v>478</v>
      </c>
      <c r="C29" s="129"/>
    </row>
    <row r="30" spans="1:3" s="281" customFormat="1" ht="12" customHeight="1" thickBot="1">
      <c r="A30" s="280" t="s">
        <v>55</v>
      </c>
      <c r="B30" s="291" t="s">
        <v>502</v>
      </c>
      <c r="C30" s="295"/>
    </row>
    <row r="31" spans="1:3" s="281" customFormat="1" ht="12" customHeight="1" thickBot="1">
      <c r="A31" s="283" t="s">
        <v>65</v>
      </c>
      <c r="B31" s="68" t="s">
        <v>480</v>
      </c>
      <c r="C31" s="124">
        <f>+C32+C33+C34</f>
        <v>0</v>
      </c>
    </row>
    <row r="32" spans="1:3" s="281" customFormat="1" ht="12" customHeight="1">
      <c r="A32" s="288" t="s">
        <v>67</v>
      </c>
      <c r="B32" s="289" t="s">
        <v>92</v>
      </c>
      <c r="C32" s="147"/>
    </row>
    <row r="33" spans="1:3" s="281" customFormat="1" ht="12" customHeight="1">
      <c r="A33" s="288" t="s">
        <v>69</v>
      </c>
      <c r="B33" s="290" t="s">
        <v>94</v>
      </c>
      <c r="C33" s="129"/>
    </row>
    <row r="34" spans="1:3" s="281" customFormat="1" ht="12" customHeight="1" thickBot="1">
      <c r="A34" s="280" t="s">
        <v>71</v>
      </c>
      <c r="B34" s="291" t="s">
        <v>96</v>
      </c>
      <c r="C34" s="295"/>
    </row>
    <row r="35" spans="1:3" s="277" customFormat="1" ht="12" customHeight="1" thickBot="1">
      <c r="A35" s="283" t="s">
        <v>89</v>
      </c>
      <c r="B35" s="68" t="s">
        <v>285</v>
      </c>
      <c r="C35" s="292"/>
    </row>
    <row r="36" spans="1:3" s="277" customFormat="1" ht="12" customHeight="1" thickBot="1">
      <c r="A36" s="283" t="s">
        <v>249</v>
      </c>
      <c r="B36" s="68" t="s">
        <v>481</v>
      </c>
      <c r="C36" s="305"/>
    </row>
    <row r="37" spans="1:3" s="277" customFormat="1" ht="12" customHeight="1" thickBot="1">
      <c r="A37" s="213" t="s">
        <v>111</v>
      </c>
      <c r="B37" s="68" t="s">
        <v>503</v>
      </c>
      <c r="C37" s="293">
        <f>+C9+C21+C26+C27+C31+C35+C36</f>
        <v>0</v>
      </c>
    </row>
    <row r="38" spans="1:3" s="277" customFormat="1" ht="12" customHeight="1" thickBot="1">
      <c r="A38" s="294" t="s">
        <v>258</v>
      </c>
      <c r="B38" s="68" t="s">
        <v>483</v>
      </c>
      <c r="C38" s="293">
        <v>112998028</v>
      </c>
    </row>
    <row r="39" spans="1:3" s="277" customFormat="1" ht="12" customHeight="1">
      <c r="A39" s="288" t="s">
        <v>484</v>
      </c>
      <c r="B39" s="289" t="s">
        <v>340</v>
      </c>
      <c r="C39" s="147">
        <v>0</v>
      </c>
    </row>
    <row r="40" spans="1:3" s="277" customFormat="1" ht="12" customHeight="1">
      <c r="A40" s="288" t="s">
        <v>485</v>
      </c>
      <c r="B40" s="290" t="s">
        <v>486</v>
      </c>
      <c r="C40" s="129"/>
    </row>
    <row r="41" spans="1:3" s="281" customFormat="1" ht="12" customHeight="1" thickBot="1">
      <c r="A41" s="280" t="s">
        <v>487</v>
      </c>
      <c r="B41" s="291" t="s">
        <v>488</v>
      </c>
      <c r="C41" s="295">
        <v>112998028</v>
      </c>
    </row>
    <row r="42" spans="1:3" s="281" customFormat="1" ht="15" customHeight="1" thickBot="1">
      <c r="A42" s="294" t="s">
        <v>260</v>
      </c>
      <c r="B42" s="296" t="s">
        <v>489</v>
      </c>
      <c r="C42" s="238">
        <v>112998028</v>
      </c>
    </row>
    <row r="43" spans="1:3" s="281" customFormat="1" ht="15" customHeight="1">
      <c r="A43" s="233"/>
      <c r="B43" s="234"/>
      <c r="C43" s="235"/>
    </row>
    <row r="44" spans="1:3" ht="13.5" thickBot="1">
      <c r="A44" s="297"/>
      <c r="B44" s="298"/>
      <c r="C44" s="299"/>
    </row>
    <row r="45" spans="1:3" s="274" customFormat="1" ht="16.5" customHeight="1" thickBot="1">
      <c r="A45" s="236"/>
      <c r="B45" s="237" t="s">
        <v>274</v>
      </c>
      <c r="C45" s="238"/>
    </row>
    <row r="46" spans="1:3" s="300" customFormat="1" ht="12" customHeight="1" thickBot="1">
      <c r="A46" s="283" t="s">
        <v>7</v>
      </c>
      <c r="B46" s="68" t="s">
        <v>490</v>
      </c>
      <c r="C46" s="124">
        <v>112598028</v>
      </c>
    </row>
    <row r="47" spans="1:3" ht="12" customHeight="1">
      <c r="A47" s="280" t="s">
        <v>9</v>
      </c>
      <c r="B47" s="69" t="s">
        <v>177</v>
      </c>
      <c r="C47" s="147">
        <v>78952430</v>
      </c>
    </row>
    <row r="48" spans="1:3" ht="12" customHeight="1">
      <c r="A48" s="280" t="s">
        <v>11</v>
      </c>
      <c r="B48" s="52" t="s">
        <v>178</v>
      </c>
      <c r="C48" s="147">
        <v>17918535</v>
      </c>
    </row>
    <row r="49" spans="1:3" ht="12" customHeight="1">
      <c r="A49" s="280" t="s">
        <v>13</v>
      </c>
      <c r="B49" s="52" t="s">
        <v>179</v>
      </c>
      <c r="C49" s="147">
        <v>15727063</v>
      </c>
    </row>
    <row r="50" spans="1:3" ht="12" customHeight="1">
      <c r="A50" s="280" t="s">
        <v>15</v>
      </c>
      <c r="B50" s="52" t="s">
        <v>180</v>
      </c>
      <c r="C50" s="147">
        <v>0</v>
      </c>
    </row>
    <row r="51" spans="1:3" ht="12" customHeight="1" thickBot="1">
      <c r="A51" s="280" t="s">
        <v>17</v>
      </c>
      <c r="B51" s="52" t="s">
        <v>182</v>
      </c>
      <c r="C51" s="147">
        <v>0</v>
      </c>
    </row>
    <row r="52" spans="1:3" ht="12" customHeight="1" thickBot="1">
      <c r="A52" s="283" t="s">
        <v>21</v>
      </c>
      <c r="B52" s="68" t="s">
        <v>491</v>
      </c>
      <c r="C52" s="124">
        <v>400000</v>
      </c>
    </row>
    <row r="53" spans="1:3" s="300" customFormat="1" ht="12" customHeight="1">
      <c r="A53" s="280" t="s">
        <v>23</v>
      </c>
      <c r="B53" s="69" t="s">
        <v>213</v>
      </c>
      <c r="C53" s="147">
        <v>400000</v>
      </c>
    </row>
    <row r="54" spans="1:3" ht="12" customHeight="1">
      <c r="A54" s="280" t="s">
        <v>25</v>
      </c>
      <c r="B54" s="52" t="s">
        <v>215</v>
      </c>
      <c r="C54" s="132"/>
    </row>
    <row r="55" spans="1:3" ht="12" customHeight="1">
      <c r="A55" s="280" t="s">
        <v>27</v>
      </c>
      <c r="B55" s="52" t="s">
        <v>492</v>
      </c>
      <c r="C55" s="132"/>
    </row>
    <row r="56" spans="1:3" ht="12" customHeight="1" thickBot="1">
      <c r="A56" s="280" t="s">
        <v>29</v>
      </c>
      <c r="B56" s="52" t="s">
        <v>493</v>
      </c>
      <c r="C56" s="132"/>
    </row>
    <row r="57" spans="1:3" ht="15" customHeight="1" thickBot="1">
      <c r="A57" s="283" t="s">
        <v>35</v>
      </c>
      <c r="B57" s="68" t="s">
        <v>494</v>
      </c>
      <c r="C57" s="292"/>
    </row>
    <row r="58" spans="1:3" ht="13.5" thickBot="1">
      <c r="A58" s="283" t="s">
        <v>232</v>
      </c>
      <c r="B58" s="301" t="s">
        <v>495</v>
      </c>
      <c r="C58" s="302">
        <v>112998028</v>
      </c>
    </row>
    <row r="59" spans="1:3" ht="15" customHeight="1" thickBot="1">
      <c r="C59" s="304"/>
    </row>
    <row r="60" spans="1:3" ht="14.25" customHeight="1" thickBot="1">
      <c r="A60" s="255" t="s">
        <v>430</v>
      </c>
      <c r="B60" s="256"/>
      <c r="C60" s="257"/>
    </row>
    <row r="61" spans="1:3" ht="13.5" thickBot="1">
      <c r="A61" s="255" t="s">
        <v>431</v>
      </c>
      <c r="B61" s="256"/>
      <c r="C61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topLeftCell="A28" zoomScaleNormal="100" workbookViewId="0">
      <selection activeCell="C38" sqref="C38:C58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7.75" customHeight="1">
      <c r="A1" s="328" t="s">
        <v>549</v>
      </c>
      <c r="B1" s="328"/>
      <c r="C1" s="328"/>
    </row>
    <row r="2" spans="1:3" s="266" customFormat="1" ht="21" customHeight="1" thickBot="1">
      <c r="A2" s="195"/>
      <c r="B2" s="196"/>
      <c r="C2" s="265" t="s">
        <v>543</v>
      </c>
    </row>
    <row r="3" spans="1:3" s="268" customFormat="1" ht="25.5" customHeight="1">
      <c r="A3" s="199" t="s">
        <v>466</v>
      </c>
      <c r="B3" s="200" t="s">
        <v>507</v>
      </c>
      <c r="C3" s="267" t="s">
        <v>508</v>
      </c>
    </row>
    <row r="4" spans="1:3" s="268" customFormat="1" ht="24.75" thickBot="1">
      <c r="A4" s="269" t="s">
        <v>407</v>
      </c>
      <c r="B4" s="204" t="s">
        <v>496</v>
      </c>
      <c r="C4" s="270" t="s">
        <v>406</v>
      </c>
    </row>
    <row r="5" spans="1:3" s="271" customFormat="1" ht="15.95" customHeight="1" thickBot="1">
      <c r="A5" s="206"/>
      <c r="B5" s="206"/>
      <c r="C5" s="207" t="s">
        <v>509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f>SUM(C10:C20)</f>
        <v>0</v>
      </c>
    </row>
    <row r="10" spans="1:3" s="277" customFormat="1" ht="12" customHeight="1">
      <c r="A10" s="278" t="s">
        <v>9</v>
      </c>
      <c r="B10" s="50" t="s">
        <v>68</v>
      </c>
      <c r="C10" s="279"/>
    </row>
    <row r="11" spans="1:3" s="277" customFormat="1" ht="12" customHeight="1">
      <c r="A11" s="280" t="s">
        <v>11</v>
      </c>
      <c r="B11" s="52" t="s">
        <v>70</v>
      </c>
      <c r="C11" s="116"/>
    </row>
    <row r="12" spans="1:3" s="277" customFormat="1" ht="12" customHeight="1">
      <c r="A12" s="280" t="s">
        <v>13</v>
      </c>
      <c r="B12" s="52" t="s">
        <v>72</v>
      </c>
      <c r="C12" s="116"/>
    </row>
    <row r="13" spans="1:3" s="277" customFormat="1" ht="12" customHeight="1">
      <c r="A13" s="280" t="s">
        <v>15</v>
      </c>
      <c r="B13" s="52" t="s">
        <v>74</v>
      </c>
      <c r="C13" s="116"/>
    </row>
    <row r="14" spans="1:3" s="277" customFormat="1" ht="12" customHeight="1">
      <c r="A14" s="280" t="s">
        <v>17</v>
      </c>
      <c r="B14" s="52" t="s">
        <v>76</v>
      </c>
      <c r="C14" s="116"/>
    </row>
    <row r="15" spans="1:3" s="277" customFormat="1" ht="12" customHeight="1">
      <c r="A15" s="280" t="s">
        <v>19</v>
      </c>
      <c r="B15" s="52" t="s">
        <v>470</v>
      </c>
      <c r="C15" s="116"/>
    </row>
    <row r="16" spans="1:3" s="277" customFormat="1" ht="12" customHeight="1">
      <c r="A16" s="280" t="s">
        <v>184</v>
      </c>
      <c r="B16" s="70" t="s">
        <v>471</v>
      </c>
      <c r="C16" s="116"/>
    </row>
    <row r="17" spans="1:3" s="277" customFormat="1" ht="12" customHeight="1">
      <c r="A17" s="280" t="s">
        <v>186</v>
      </c>
      <c r="B17" s="52" t="s">
        <v>472</v>
      </c>
      <c r="C17" s="144"/>
    </row>
    <row r="18" spans="1:3" s="281" customFormat="1" ht="12" customHeight="1">
      <c r="A18" s="280" t="s">
        <v>188</v>
      </c>
      <c r="B18" s="52" t="s">
        <v>84</v>
      </c>
      <c r="C18" s="116"/>
    </row>
    <row r="19" spans="1:3" s="281" customFormat="1" ht="12" customHeight="1">
      <c r="A19" s="280" t="s">
        <v>190</v>
      </c>
      <c r="B19" s="52" t="s">
        <v>86</v>
      </c>
      <c r="C19" s="120"/>
    </row>
    <row r="20" spans="1:3" s="281" customFormat="1" ht="12" customHeight="1" thickBot="1">
      <c r="A20" s="280" t="s">
        <v>192</v>
      </c>
      <c r="B20" s="70" t="s">
        <v>88</v>
      </c>
      <c r="C20" s="120"/>
    </row>
    <row r="21" spans="1:3" s="277" customFormat="1" ht="12" customHeight="1" thickBot="1">
      <c r="A21" s="213" t="s">
        <v>21</v>
      </c>
      <c r="B21" s="276" t="s">
        <v>473</v>
      </c>
      <c r="C21" s="124">
        <f>SUM(C22:C24)</f>
        <v>0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/>
    </row>
    <row r="25" spans="1:3" s="281" customFormat="1" ht="12" customHeight="1" thickBot="1">
      <c r="A25" s="280" t="s">
        <v>29</v>
      </c>
      <c r="B25" s="52" t="s">
        <v>500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/>
    </row>
    <row r="27" spans="1:3" s="281" customFormat="1" ht="12" customHeight="1" thickBot="1">
      <c r="A27" s="283" t="s">
        <v>232</v>
      </c>
      <c r="B27" s="68" t="s">
        <v>501</v>
      </c>
      <c r="C27" s="124">
        <f>+C28+C29</f>
        <v>0</v>
      </c>
    </row>
    <row r="28" spans="1:3" s="281" customFormat="1" ht="12" customHeight="1">
      <c r="A28" s="288" t="s">
        <v>51</v>
      </c>
      <c r="B28" s="289" t="s">
        <v>474</v>
      </c>
      <c r="C28" s="147"/>
    </row>
    <row r="29" spans="1:3" s="281" customFormat="1" ht="12" customHeight="1">
      <c r="A29" s="288" t="s">
        <v>53</v>
      </c>
      <c r="B29" s="290" t="s">
        <v>478</v>
      </c>
      <c r="C29" s="129"/>
    </row>
    <row r="30" spans="1:3" s="281" customFormat="1" ht="12" customHeight="1" thickBot="1">
      <c r="A30" s="280" t="s">
        <v>55</v>
      </c>
      <c r="B30" s="291" t="s">
        <v>502</v>
      </c>
      <c r="C30" s="295"/>
    </row>
    <row r="31" spans="1:3" s="281" customFormat="1" ht="12" customHeight="1" thickBot="1">
      <c r="A31" s="283" t="s">
        <v>65</v>
      </c>
      <c r="B31" s="68" t="s">
        <v>480</v>
      </c>
      <c r="C31" s="124">
        <f>+C32+C33+C34</f>
        <v>0</v>
      </c>
    </row>
    <row r="32" spans="1:3" s="281" customFormat="1" ht="12" customHeight="1">
      <c r="A32" s="288" t="s">
        <v>67</v>
      </c>
      <c r="B32" s="289" t="s">
        <v>92</v>
      </c>
      <c r="C32" s="147"/>
    </row>
    <row r="33" spans="1:3" s="281" customFormat="1" ht="12" customHeight="1">
      <c r="A33" s="288" t="s">
        <v>69</v>
      </c>
      <c r="B33" s="290" t="s">
        <v>94</v>
      </c>
      <c r="C33" s="129"/>
    </row>
    <row r="34" spans="1:3" s="281" customFormat="1" ht="12" customHeight="1" thickBot="1">
      <c r="A34" s="280" t="s">
        <v>71</v>
      </c>
      <c r="B34" s="291" t="s">
        <v>96</v>
      </c>
      <c r="C34" s="295"/>
    </row>
    <row r="35" spans="1:3" s="277" customFormat="1" ht="12" customHeight="1" thickBot="1">
      <c r="A35" s="283" t="s">
        <v>89</v>
      </c>
      <c r="B35" s="68" t="s">
        <v>285</v>
      </c>
      <c r="C35" s="292"/>
    </row>
    <row r="36" spans="1:3" s="277" customFormat="1" ht="12" customHeight="1" thickBot="1">
      <c r="A36" s="283" t="s">
        <v>249</v>
      </c>
      <c r="B36" s="68" t="s">
        <v>481</v>
      </c>
      <c r="C36" s="305"/>
    </row>
    <row r="37" spans="1:3" s="277" customFormat="1" ht="12" customHeight="1" thickBot="1">
      <c r="A37" s="213" t="s">
        <v>111</v>
      </c>
      <c r="B37" s="68" t="s">
        <v>503</v>
      </c>
      <c r="C37" s="293">
        <f>+C9+C21+C26+C27+C31+C35+C36</f>
        <v>0</v>
      </c>
    </row>
    <row r="38" spans="1:3" s="277" customFormat="1" ht="12" customHeight="1" thickBot="1">
      <c r="A38" s="294" t="s">
        <v>258</v>
      </c>
      <c r="B38" s="68" t="s">
        <v>483</v>
      </c>
      <c r="C38" s="293">
        <v>112998028</v>
      </c>
    </row>
    <row r="39" spans="1:3" s="277" customFormat="1" ht="12" customHeight="1">
      <c r="A39" s="288" t="s">
        <v>484</v>
      </c>
      <c r="B39" s="289" t="s">
        <v>340</v>
      </c>
      <c r="C39" s="147"/>
    </row>
    <row r="40" spans="1:3" s="277" customFormat="1" ht="12" customHeight="1">
      <c r="A40" s="288" t="s">
        <v>485</v>
      </c>
      <c r="B40" s="290" t="s">
        <v>486</v>
      </c>
      <c r="C40" s="129"/>
    </row>
    <row r="41" spans="1:3" s="281" customFormat="1" ht="12" customHeight="1" thickBot="1">
      <c r="A41" s="280" t="s">
        <v>487</v>
      </c>
      <c r="B41" s="291" t="s">
        <v>488</v>
      </c>
      <c r="C41" s="295">
        <v>112998028</v>
      </c>
    </row>
    <row r="42" spans="1:3" s="281" customFormat="1" ht="15" customHeight="1" thickBot="1">
      <c r="A42" s="294" t="s">
        <v>260</v>
      </c>
      <c r="B42" s="296" t="s">
        <v>489</v>
      </c>
      <c r="C42" s="238">
        <v>112998028</v>
      </c>
    </row>
    <row r="43" spans="1:3" s="281" customFormat="1" ht="15" customHeight="1">
      <c r="A43" s="233"/>
      <c r="B43" s="234"/>
      <c r="C43" s="235"/>
    </row>
    <row r="44" spans="1:3" ht="13.5" thickBot="1">
      <c r="A44" s="297"/>
      <c r="B44" s="298"/>
      <c r="C44" s="299"/>
    </row>
    <row r="45" spans="1:3" s="274" customFormat="1" ht="16.5" customHeight="1" thickBot="1">
      <c r="A45" s="236"/>
      <c r="B45" s="237" t="s">
        <v>274</v>
      </c>
      <c r="C45" s="238"/>
    </row>
    <row r="46" spans="1:3" s="300" customFormat="1" ht="12" customHeight="1" thickBot="1">
      <c r="A46" s="283" t="s">
        <v>7</v>
      </c>
      <c r="B46" s="68" t="s">
        <v>490</v>
      </c>
      <c r="C46" s="124">
        <v>112598028</v>
      </c>
    </row>
    <row r="47" spans="1:3" ht="12" customHeight="1">
      <c r="A47" s="280" t="s">
        <v>9</v>
      </c>
      <c r="B47" s="69" t="s">
        <v>177</v>
      </c>
      <c r="C47" s="147">
        <v>78952430</v>
      </c>
    </row>
    <row r="48" spans="1:3" ht="12" customHeight="1">
      <c r="A48" s="280" t="s">
        <v>11</v>
      </c>
      <c r="B48" s="52" t="s">
        <v>178</v>
      </c>
      <c r="C48" s="132">
        <v>17918535</v>
      </c>
    </row>
    <row r="49" spans="1:3" ht="12" customHeight="1">
      <c r="A49" s="280" t="s">
        <v>13</v>
      </c>
      <c r="B49" s="52" t="s">
        <v>179</v>
      </c>
      <c r="C49" s="132">
        <v>15727063</v>
      </c>
    </row>
    <row r="50" spans="1:3" ht="12" customHeight="1">
      <c r="A50" s="280" t="s">
        <v>15</v>
      </c>
      <c r="B50" s="52" t="s">
        <v>180</v>
      </c>
      <c r="C50" s="132"/>
    </row>
    <row r="51" spans="1:3" ht="12" customHeight="1" thickBot="1">
      <c r="A51" s="280" t="s">
        <v>17</v>
      </c>
      <c r="B51" s="52" t="s">
        <v>182</v>
      </c>
      <c r="C51" s="132"/>
    </row>
    <row r="52" spans="1:3" ht="12" customHeight="1" thickBot="1">
      <c r="A52" s="283" t="s">
        <v>21</v>
      </c>
      <c r="B52" s="68" t="s">
        <v>491</v>
      </c>
      <c r="C52" s="124">
        <v>400000</v>
      </c>
    </row>
    <row r="53" spans="1:3" s="300" customFormat="1" ht="12" customHeight="1">
      <c r="A53" s="280" t="s">
        <v>23</v>
      </c>
      <c r="B53" s="69" t="s">
        <v>213</v>
      </c>
      <c r="C53" s="147">
        <v>400000</v>
      </c>
    </row>
    <row r="54" spans="1:3" ht="12" customHeight="1">
      <c r="A54" s="280" t="s">
        <v>25</v>
      </c>
      <c r="B54" s="52" t="s">
        <v>215</v>
      </c>
      <c r="C54" s="132"/>
    </row>
    <row r="55" spans="1:3" ht="12" customHeight="1">
      <c r="A55" s="280" t="s">
        <v>27</v>
      </c>
      <c r="B55" s="52" t="s">
        <v>492</v>
      </c>
      <c r="C55" s="132"/>
    </row>
    <row r="56" spans="1:3" ht="12" customHeight="1" thickBot="1">
      <c r="A56" s="280" t="s">
        <v>29</v>
      </c>
      <c r="B56" s="52" t="s">
        <v>493</v>
      </c>
      <c r="C56" s="132"/>
    </row>
    <row r="57" spans="1:3" ht="15" customHeight="1" thickBot="1">
      <c r="A57" s="283" t="s">
        <v>35</v>
      </c>
      <c r="B57" s="68" t="s">
        <v>494</v>
      </c>
      <c r="C57" s="292"/>
    </row>
    <row r="58" spans="1:3" ht="13.5" thickBot="1">
      <c r="A58" s="283" t="s">
        <v>232</v>
      </c>
      <c r="B58" s="301" t="s">
        <v>495</v>
      </c>
      <c r="C58" s="302">
        <v>112998028</v>
      </c>
    </row>
    <row r="59" spans="1:3" ht="15" customHeight="1" thickBot="1">
      <c r="C59" s="304"/>
    </row>
    <row r="60" spans="1:3" ht="14.25" customHeight="1" thickBot="1">
      <c r="A60" s="255" t="s">
        <v>430</v>
      </c>
      <c r="B60" s="256"/>
      <c r="C60" s="257">
        <v>31</v>
      </c>
    </row>
    <row r="61" spans="1:3" ht="13.5" thickBot="1">
      <c r="A61" s="255" t="s">
        <v>431</v>
      </c>
      <c r="B61" s="256"/>
      <c r="C61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topLeftCell="A33" zoomScaleNormal="100" workbookViewId="0">
      <selection activeCell="C38" sqref="C38:C58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7" customHeight="1">
      <c r="A1" s="328" t="s">
        <v>550</v>
      </c>
      <c r="B1" s="328"/>
      <c r="C1" s="328"/>
    </row>
    <row r="2" spans="1:3" s="266" customFormat="1" ht="21" customHeight="1" thickBot="1">
      <c r="A2" s="195"/>
      <c r="B2" s="196"/>
      <c r="C2" s="265" t="s">
        <v>544</v>
      </c>
    </row>
    <row r="3" spans="1:3" s="268" customFormat="1" ht="25.5" customHeight="1">
      <c r="A3" s="199" t="s">
        <v>466</v>
      </c>
      <c r="B3" s="200" t="s">
        <v>510</v>
      </c>
      <c r="C3" s="267" t="s">
        <v>511</v>
      </c>
    </row>
    <row r="4" spans="1:3" s="268" customFormat="1" ht="24.75" thickBot="1">
      <c r="A4" s="269" t="s">
        <v>407</v>
      </c>
      <c r="B4" s="204" t="s">
        <v>408</v>
      </c>
      <c r="C4" s="270"/>
    </row>
    <row r="5" spans="1:3" s="271" customFormat="1" ht="15.95" customHeight="1" thickBot="1">
      <c r="A5" s="206"/>
      <c r="B5" s="206"/>
      <c r="C5" s="207" t="s">
        <v>509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f>SUM(C10:C20)</f>
        <v>0</v>
      </c>
    </row>
    <row r="10" spans="1:3" s="277" customFormat="1" ht="12" customHeight="1">
      <c r="A10" s="278" t="s">
        <v>9</v>
      </c>
      <c r="B10" s="50" t="s">
        <v>68</v>
      </c>
      <c r="C10" s="279"/>
    </row>
    <row r="11" spans="1:3" s="277" customFormat="1" ht="12" customHeight="1">
      <c r="A11" s="280" t="s">
        <v>11</v>
      </c>
      <c r="B11" s="52" t="s">
        <v>70</v>
      </c>
      <c r="C11" s="116"/>
    </row>
    <row r="12" spans="1:3" s="277" customFormat="1" ht="12" customHeight="1">
      <c r="A12" s="280" t="s">
        <v>13</v>
      </c>
      <c r="B12" s="52" t="s">
        <v>72</v>
      </c>
      <c r="C12" s="116"/>
    </row>
    <row r="13" spans="1:3" s="277" customFormat="1" ht="12" customHeight="1">
      <c r="A13" s="280" t="s">
        <v>15</v>
      </c>
      <c r="B13" s="52" t="s">
        <v>74</v>
      </c>
      <c r="C13" s="116"/>
    </row>
    <row r="14" spans="1:3" s="277" customFormat="1" ht="12" customHeight="1">
      <c r="A14" s="280" t="s">
        <v>17</v>
      </c>
      <c r="B14" s="52" t="s">
        <v>76</v>
      </c>
      <c r="C14" s="116"/>
    </row>
    <row r="15" spans="1:3" s="277" customFormat="1" ht="12" customHeight="1">
      <c r="A15" s="280" t="s">
        <v>19</v>
      </c>
      <c r="B15" s="52" t="s">
        <v>470</v>
      </c>
      <c r="C15" s="116"/>
    </row>
    <row r="16" spans="1:3" s="277" customFormat="1" ht="12" customHeight="1">
      <c r="A16" s="280" t="s">
        <v>184</v>
      </c>
      <c r="B16" s="70" t="s">
        <v>471</v>
      </c>
      <c r="C16" s="116"/>
    </row>
    <row r="17" spans="1:3" s="277" customFormat="1" ht="12" customHeight="1">
      <c r="A17" s="280" t="s">
        <v>186</v>
      </c>
      <c r="B17" s="52" t="s">
        <v>472</v>
      </c>
      <c r="C17" s="144"/>
    </row>
    <row r="18" spans="1:3" s="281" customFormat="1" ht="12" customHeight="1">
      <c r="A18" s="280" t="s">
        <v>188</v>
      </c>
      <c r="B18" s="52" t="s">
        <v>84</v>
      </c>
      <c r="C18" s="116"/>
    </row>
    <row r="19" spans="1:3" s="281" customFormat="1" ht="12" customHeight="1">
      <c r="A19" s="280" t="s">
        <v>190</v>
      </c>
      <c r="B19" s="52" t="s">
        <v>86</v>
      </c>
      <c r="C19" s="120"/>
    </row>
    <row r="20" spans="1:3" s="281" customFormat="1" ht="12" customHeight="1" thickBot="1">
      <c r="A20" s="280" t="s">
        <v>192</v>
      </c>
      <c r="B20" s="70" t="s">
        <v>88</v>
      </c>
      <c r="C20" s="120"/>
    </row>
    <row r="21" spans="1:3" s="277" customFormat="1" ht="12" customHeight="1" thickBot="1">
      <c r="A21" s="213" t="s">
        <v>21</v>
      </c>
      <c r="B21" s="276" t="s">
        <v>473</v>
      </c>
      <c r="C21" s="124">
        <f>SUM(C22:C24)</f>
        <v>0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/>
    </row>
    <row r="25" spans="1:3" s="281" customFormat="1" ht="12" customHeight="1" thickBot="1">
      <c r="A25" s="280" t="s">
        <v>29</v>
      </c>
      <c r="B25" s="52" t="s">
        <v>500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/>
    </row>
    <row r="27" spans="1:3" s="281" customFormat="1" ht="12" customHeight="1" thickBot="1">
      <c r="A27" s="283" t="s">
        <v>232</v>
      </c>
      <c r="B27" s="68" t="s">
        <v>501</v>
      </c>
      <c r="C27" s="124">
        <f>+C28+C29</f>
        <v>0</v>
      </c>
    </row>
    <row r="28" spans="1:3" s="281" customFormat="1" ht="12" customHeight="1">
      <c r="A28" s="288" t="s">
        <v>51</v>
      </c>
      <c r="B28" s="289" t="s">
        <v>474</v>
      </c>
      <c r="C28" s="147"/>
    </row>
    <row r="29" spans="1:3" s="281" customFormat="1" ht="12" customHeight="1">
      <c r="A29" s="288" t="s">
        <v>53</v>
      </c>
      <c r="B29" s="290" t="s">
        <v>478</v>
      </c>
      <c r="C29" s="129"/>
    </row>
    <row r="30" spans="1:3" s="281" customFormat="1" ht="12" customHeight="1" thickBot="1">
      <c r="A30" s="280" t="s">
        <v>55</v>
      </c>
      <c r="B30" s="291" t="s">
        <v>502</v>
      </c>
      <c r="C30" s="295"/>
    </row>
    <row r="31" spans="1:3" s="281" customFormat="1" ht="12" customHeight="1" thickBot="1">
      <c r="A31" s="283" t="s">
        <v>65</v>
      </c>
      <c r="B31" s="68" t="s">
        <v>480</v>
      </c>
      <c r="C31" s="124">
        <f>+C32+C33+C34</f>
        <v>0</v>
      </c>
    </row>
    <row r="32" spans="1:3" s="281" customFormat="1" ht="12" customHeight="1">
      <c r="A32" s="288" t="s">
        <v>67</v>
      </c>
      <c r="B32" s="289" t="s">
        <v>92</v>
      </c>
      <c r="C32" s="147"/>
    </row>
    <row r="33" spans="1:3" s="281" customFormat="1" ht="12" customHeight="1">
      <c r="A33" s="288" t="s">
        <v>69</v>
      </c>
      <c r="B33" s="290" t="s">
        <v>94</v>
      </c>
      <c r="C33" s="129"/>
    </row>
    <row r="34" spans="1:3" s="281" customFormat="1" ht="12" customHeight="1" thickBot="1">
      <c r="A34" s="280" t="s">
        <v>71</v>
      </c>
      <c r="B34" s="291" t="s">
        <v>96</v>
      </c>
      <c r="C34" s="295"/>
    </row>
    <row r="35" spans="1:3" s="277" customFormat="1" ht="12" customHeight="1" thickBot="1">
      <c r="A35" s="283" t="s">
        <v>89</v>
      </c>
      <c r="B35" s="68" t="s">
        <v>285</v>
      </c>
      <c r="C35" s="292"/>
    </row>
    <row r="36" spans="1:3" s="277" customFormat="1" ht="12" customHeight="1" thickBot="1">
      <c r="A36" s="283" t="s">
        <v>249</v>
      </c>
      <c r="B36" s="68" t="s">
        <v>481</v>
      </c>
      <c r="C36" s="305"/>
    </row>
    <row r="37" spans="1:3" s="277" customFormat="1" ht="12" customHeight="1" thickBot="1">
      <c r="A37" s="213" t="s">
        <v>111</v>
      </c>
      <c r="B37" s="68" t="s">
        <v>503</v>
      </c>
      <c r="C37" s="293">
        <f>+C9+C21+C26+C27+C31+C35+C36</f>
        <v>0</v>
      </c>
    </row>
    <row r="38" spans="1:3" s="277" customFormat="1" ht="12" customHeight="1" thickBot="1">
      <c r="A38" s="294" t="s">
        <v>258</v>
      </c>
      <c r="B38" s="68" t="s">
        <v>483</v>
      </c>
      <c r="C38" s="293">
        <v>40918224</v>
      </c>
    </row>
    <row r="39" spans="1:3" s="277" customFormat="1" ht="12" customHeight="1">
      <c r="A39" s="288" t="s">
        <v>484</v>
      </c>
      <c r="B39" s="289" t="s">
        <v>340</v>
      </c>
      <c r="C39" s="147">
        <v>0</v>
      </c>
    </row>
    <row r="40" spans="1:3" s="277" customFormat="1" ht="12" customHeight="1">
      <c r="A40" s="288" t="s">
        <v>485</v>
      </c>
      <c r="B40" s="290" t="s">
        <v>486</v>
      </c>
      <c r="C40" s="129"/>
    </row>
    <row r="41" spans="1:3" s="281" customFormat="1" ht="12" customHeight="1" thickBot="1">
      <c r="A41" s="280" t="s">
        <v>487</v>
      </c>
      <c r="B41" s="291" t="s">
        <v>488</v>
      </c>
      <c r="C41" s="295">
        <v>40918224</v>
      </c>
    </row>
    <row r="42" spans="1:3" s="281" customFormat="1" ht="15" customHeight="1" thickBot="1">
      <c r="A42" s="294" t="s">
        <v>260</v>
      </c>
      <c r="B42" s="296" t="s">
        <v>489</v>
      </c>
      <c r="C42" s="238">
        <v>40918224</v>
      </c>
    </row>
    <row r="43" spans="1:3" s="281" customFormat="1" ht="15" customHeight="1">
      <c r="A43" s="233"/>
      <c r="B43" s="234"/>
      <c r="C43" s="235"/>
    </row>
    <row r="44" spans="1:3" ht="13.5" thickBot="1">
      <c r="A44" s="297"/>
      <c r="B44" s="298"/>
      <c r="C44" s="299"/>
    </row>
    <row r="45" spans="1:3" s="274" customFormat="1" ht="16.5" customHeight="1" thickBot="1">
      <c r="A45" s="236"/>
      <c r="B45" s="237" t="s">
        <v>274</v>
      </c>
      <c r="C45" s="238"/>
    </row>
    <row r="46" spans="1:3" s="300" customFormat="1" ht="12" customHeight="1" thickBot="1">
      <c r="A46" s="283" t="s">
        <v>7</v>
      </c>
      <c r="B46" s="68" t="s">
        <v>490</v>
      </c>
      <c r="C46" s="124">
        <v>40918224</v>
      </c>
    </row>
    <row r="47" spans="1:3" ht="12" customHeight="1">
      <c r="A47" s="280" t="s">
        <v>9</v>
      </c>
      <c r="B47" s="69" t="s">
        <v>177</v>
      </c>
      <c r="C47" s="147">
        <v>28124215</v>
      </c>
    </row>
    <row r="48" spans="1:3" ht="12" customHeight="1">
      <c r="A48" s="280" t="s">
        <v>11</v>
      </c>
      <c r="B48" s="52" t="s">
        <v>178</v>
      </c>
      <c r="C48" s="147">
        <v>6648327</v>
      </c>
    </row>
    <row r="49" spans="1:3" ht="12" customHeight="1">
      <c r="A49" s="280" t="s">
        <v>13</v>
      </c>
      <c r="B49" s="52" t="s">
        <v>179</v>
      </c>
      <c r="C49" s="147">
        <v>6145682</v>
      </c>
    </row>
    <row r="50" spans="1:3" ht="12" customHeight="1">
      <c r="A50" s="280" t="s">
        <v>15</v>
      </c>
      <c r="B50" s="52" t="s">
        <v>180</v>
      </c>
      <c r="C50" s="147">
        <v>0</v>
      </c>
    </row>
    <row r="51" spans="1:3" ht="12" customHeight="1" thickBot="1">
      <c r="A51" s="280" t="s">
        <v>17</v>
      </c>
      <c r="B51" s="52" t="s">
        <v>182</v>
      </c>
      <c r="C51" s="147">
        <v>0</v>
      </c>
    </row>
    <row r="52" spans="1:3" ht="12" customHeight="1" thickBot="1">
      <c r="A52" s="283" t="s">
        <v>21</v>
      </c>
      <c r="B52" s="68" t="s">
        <v>491</v>
      </c>
      <c r="C52" s="124">
        <v>0</v>
      </c>
    </row>
    <row r="53" spans="1:3" s="300" customFormat="1" ht="12" customHeight="1">
      <c r="A53" s="280" t="s">
        <v>23</v>
      </c>
      <c r="B53" s="69" t="s">
        <v>213</v>
      </c>
      <c r="C53" s="147"/>
    </row>
    <row r="54" spans="1:3" ht="12" customHeight="1">
      <c r="A54" s="280" t="s">
        <v>25</v>
      </c>
      <c r="B54" s="52" t="s">
        <v>215</v>
      </c>
      <c r="C54" s="132"/>
    </row>
    <row r="55" spans="1:3" ht="12" customHeight="1">
      <c r="A55" s="280" t="s">
        <v>27</v>
      </c>
      <c r="B55" s="52" t="s">
        <v>492</v>
      </c>
      <c r="C55" s="132"/>
    </row>
    <row r="56" spans="1:3" ht="12" customHeight="1" thickBot="1">
      <c r="A56" s="280" t="s">
        <v>29</v>
      </c>
      <c r="B56" s="52" t="s">
        <v>493</v>
      </c>
      <c r="C56" s="132"/>
    </row>
    <row r="57" spans="1:3" ht="15" customHeight="1" thickBot="1">
      <c r="A57" s="283" t="s">
        <v>35</v>
      </c>
      <c r="B57" s="68" t="s">
        <v>494</v>
      </c>
      <c r="C57" s="292"/>
    </row>
    <row r="58" spans="1:3" ht="13.5" thickBot="1">
      <c r="A58" s="283" t="s">
        <v>232</v>
      </c>
      <c r="B58" s="301" t="s">
        <v>495</v>
      </c>
      <c r="C58" s="302">
        <v>40918224</v>
      </c>
    </row>
    <row r="59" spans="1:3" ht="15" customHeight="1" thickBot="1">
      <c r="C59" s="304"/>
    </row>
    <row r="60" spans="1:3" ht="14.25" customHeight="1" thickBot="1">
      <c r="A60" s="255" t="s">
        <v>430</v>
      </c>
      <c r="B60" s="256"/>
      <c r="C60" s="257">
        <v>8</v>
      </c>
    </row>
    <row r="61" spans="1:3" ht="13.5" thickBot="1">
      <c r="A61" s="255" t="s">
        <v>431</v>
      </c>
      <c r="B61" s="256"/>
      <c r="C61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A1:C61"/>
  <sheetViews>
    <sheetView tabSelected="1" topLeftCell="A31" zoomScaleNormal="100" workbookViewId="0">
      <selection activeCell="C38" sqref="C38:C58"/>
    </sheetView>
  </sheetViews>
  <sheetFormatPr defaultRowHeight="12.75"/>
  <cols>
    <col min="1" max="1" width="13.83203125" style="303" customWidth="1"/>
    <col min="2" max="2" width="79.1640625" style="273" customWidth="1"/>
    <col min="3" max="3" width="25" style="273" customWidth="1"/>
    <col min="4" max="16384" width="9.33203125" style="273"/>
  </cols>
  <sheetData>
    <row r="1" spans="1:3" ht="27" customHeight="1">
      <c r="A1" s="328" t="s">
        <v>551</v>
      </c>
      <c r="B1" s="328"/>
      <c r="C1" s="328"/>
    </row>
    <row r="2" spans="1:3" s="266" customFormat="1" ht="21" customHeight="1" thickBot="1">
      <c r="A2" s="195"/>
      <c r="B2" s="196"/>
      <c r="C2" s="265" t="s">
        <v>545</v>
      </c>
    </row>
    <row r="3" spans="1:3" s="268" customFormat="1" ht="25.5" customHeight="1">
      <c r="A3" s="199" t="s">
        <v>466</v>
      </c>
      <c r="B3" s="200" t="s">
        <v>510</v>
      </c>
      <c r="C3" s="267" t="s">
        <v>511</v>
      </c>
    </row>
    <row r="4" spans="1:3" s="268" customFormat="1" ht="24.75" thickBot="1">
      <c r="A4" s="269" t="s">
        <v>407</v>
      </c>
      <c r="B4" s="204" t="s">
        <v>496</v>
      </c>
      <c r="C4" s="270" t="s">
        <v>406</v>
      </c>
    </row>
    <row r="5" spans="1:3" s="271" customFormat="1" ht="15.95" customHeight="1" thickBot="1">
      <c r="A5" s="206"/>
      <c r="B5" s="206"/>
      <c r="C5" s="207" t="s">
        <v>509</v>
      </c>
    </row>
    <row r="6" spans="1:3" ht="13.5" thickBot="1">
      <c r="A6" s="209" t="s">
        <v>409</v>
      </c>
      <c r="B6" s="210" t="s">
        <v>410</v>
      </c>
      <c r="C6" s="272" t="s">
        <v>411</v>
      </c>
    </row>
    <row r="7" spans="1:3" s="274" customFormat="1" ht="12.95" customHeight="1" thickBot="1">
      <c r="A7" s="213"/>
      <c r="B7" s="214" t="s">
        <v>5</v>
      </c>
      <c r="C7" s="215" t="s">
        <v>6</v>
      </c>
    </row>
    <row r="8" spans="1:3" s="274" customFormat="1" ht="15.95" customHeight="1" thickBot="1">
      <c r="A8" s="217"/>
      <c r="B8" s="218" t="s">
        <v>273</v>
      </c>
      <c r="C8" s="275"/>
    </row>
    <row r="9" spans="1:3" s="277" customFormat="1" ht="12" customHeight="1" thickBot="1">
      <c r="A9" s="213" t="s">
        <v>7</v>
      </c>
      <c r="B9" s="276" t="s">
        <v>469</v>
      </c>
      <c r="C9" s="124">
        <f>SUM(C10:C20)</f>
        <v>0</v>
      </c>
    </row>
    <row r="10" spans="1:3" s="277" customFormat="1" ht="12" customHeight="1">
      <c r="A10" s="278" t="s">
        <v>9</v>
      </c>
      <c r="B10" s="50" t="s">
        <v>68</v>
      </c>
      <c r="C10" s="279"/>
    </row>
    <row r="11" spans="1:3" s="277" customFormat="1" ht="12" customHeight="1">
      <c r="A11" s="280" t="s">
        <v>11</v>
      </c>
      <c r="B11" s="52" t="s">
        <v>70</v>
      </c>
      <c r="C11" s="116"/>
    </row>
    <row r="12" spans="1:3" s="277" customFormat="1" ht="12" customHeight="1">
      <c r="A12" s="280" t="s">
        <v>13</v>
      </c>
      <c r="B12" s="52" t="s">
        <v>72</v>
      </c>
      <c r="C12" s="116"/>
    </row>
    <row r="13" spans="1:3" s="277" customFormat="1" ht="12" customHeight="1">
      <c r="A13" s="280" t="s">
        <v>15</v>
      </c>
      <c r="B13" s="52" t="s">
        <v>74</v>
      </c>
      <c r="C13" s="116"/>
    </row>
    <row r="14" spans="1:3" s="277" customFormat="1" ht="12" customHeight="1">
      <c r="A14" s="280" t="s">
        <v>17</v>
      </c>
      <c r="B14" s="52" t="s">
        <v>76</v>
      </c>
      <c r="C14" s="116"/>
    </row>
    <row r="15" spans="1:3" s="277" customFormat="1" ht="12" customHeight="1">
      <c r="A15" s="280" t="s">
        <v>19</v>
      </c>
      <c r="B15" s="52" t="s">
        <v>470</v>
      </c>
      <c r="C15" s="116"/>
    </row>
    <row r="16" spans="1:3" s="277" customFormat="1" ht="12" customHeight="1">
      <c r="A16" s="280" t="s">
        <v>184</v>
      </c>
      <c r="B16" s="70" t="s">
        <v>471</v>
      </c>
      <c r="C16" s="116"/>
    </row>
    <row r="17" spans="1:3" s="277" customFormat="1" ht="12" customHeight="1">
      <c r="A17" s="280" t="s">
        <v>186</v>
      </c>
      <c r="B17" s="52" t="s">
        <v>472</v>
      </c>
      <c r="C17" s="144"/>
    </row>
    <row r="18" spans="1:3" s="281" customFormat="1" ht="12" customHeight="1">
      <c r="A18" s="280" t="s">
        <v>188</v>
      </c>
      <c r="B18" s="52" t="s">
        <v>84</v>
      </c>
      <c r="C18" s="116"/>
    </row>
    <row r="19" spans="1:3" s="281" customFormat="1" ht="12" customHeight="1">
      <c r="A19" s="280" t="s">
        <v>190</v>
      </c>
      <c r="B19" s="52" t="s">
        <v>86</v>
      </c>
      <c r="C19" s="120"/>
    </row>
    <row r="20" spans="1:3" s="281" customFormat="1" ht="12" customHeight="1" thickBot="1">
      <c r="A20" s="280" t="s">
        <v>192</v>
      </c>
      <c r="B20" s="70" t="s">
        <v>88</v>
      </c>
      <c r="C20" s="120"/>
    </row>
    <row r="21" spans="1:3" s="277" customFormat="1" ht="12" customHeight="1" thickBot="1">
      <c r="A21" s="213" t="s">
        <v>21</v>
      </c>
      <c r="B21" s="276" t="s">
        <v>473</v>
      </c>
      <c r="C21" s="124">
        <f>SUM(C22:C24)</f>
        <v>0</v>
      </c>
    </row>
    <row r="22" spans="1:3" s="281" customFormat="1" ht="12" customHeight="1">
      <c r="A22" s="280" t="s">
        <v>23</v>
      </c>
      <c r="B22" s="69" t="s">
        <v>24</v>
      </c>
      <c r="C22" s="116"/>
    </row>
    <row r="23" spans="1:3" s="281" customFormat="1" ht="12" customHeight="1">
      <c r="A23" s="280" t="s">
        <v>25</v>
      </c>
      <c r="B23" s="52" t="s">
        <v>474</v>
      </c>
      <c r="C23" s="116"/>
    </row>
    <row r="24" spans="1:3" s="281" customFormat="1" ht="12" customHeight="1">
      <c r="A24" s="280" t="s">
        <v>27</v>
      </c>
      <c r="B24" s="52" t="s">
        <v>475</v>
      </c>
      <c r="C24" s="116"/>
    </row>
    <row r="25" spans="1:3" s="281" customFormat="1" ht="12" customHeight="1" thickBot="1">
      <c r="A25" s="280" t="s">
        <v>29</v>
      </c>
      <c r="B25" s="52" t="s">
        <v>500</v>
      </c>
      <c r="C25" s="116"/>
    </row>
    <row r="26" spans="1:3" s="281" customFormat="1" ht="12" customHeight="1" thickBot="1">
      <c r="A26" s="283" t="s">
        <v>35</v>
      </c>
      <c r="B26" s="68" t="s">
        <v>283</v>
      </c>
      <c r="C26" s="292"/>
    </row>
    <row r="27" spans="1:3" s="281" customFormat="1" ht="12" customHeight="1" thickBot="1">
      <c r="A27" s="283" t="s">
        <v>232</v>
      </c>
      <c r="B27" s="68" t="s">
        <v>501</v>
      </c>
      <c r="C27" s="124">
        <f>+C28+C29</f>
        <v>0</v>
      </c>
    </row>
    <row r="28" spans="1:3" s="281" customFormat="1" ht="12" customHeight="1">
      <c r="A28" s="288" t="s">
        <v>51</v>
      </c>
      <c r="B28" s="289" t="s">
        <v>474</v>
      </c>
      <c r="C28" s="147"/>
    </row>
    <row r="29" spans="1:3" s="281" customFormat="1" ht="12" customHeight="1">
      <c r="A29" s="288" t="s">
        <v>53</v>
      </c>
      <c r="B29" s="290" t="s">
        <v>478</v>
      </c>
      <c r="C29" s="129"/>
    </row>
    <row r="30" spans="1:3" s="281" customFormat="1" ht="12" customHeight="1" thickBot="1">
      <c r="A30" s="280" t="s">
        <v>55</v>
      </c>
      <c r="B30" s="291" t="s">
        <v>502</v>
      </c>
      <c r="C30" s="295"/>
    </row>
    <row r="31" spans="1:3" s="281" customFormat="1" ht="12" customHeight="1" thickBot="1">
      <c r="A31" s="283" t="s">
        <v>65</v>
      </c>
      <c r="B31" s="68" t="s">
        <v>480</v>
      </c>
      <c r="C31" s="124">
        <f>+C32+C33+C34</f>
        <v>0</v>
      </c>
    </row>
    <row r="32" spans="1:3" s="281" customFormat="1" ht="12" customHeight="1">
      <c r="A32" s="288" t="s">
        <v>67</v>
      </c>
      <c r="B32" s="289" t="s">
        <v>92</v>
      </c>
      <c r="C32" s="147"/>
    </row>
    <row r="33" spans="1:3" s="281" customFormat="1" ht="12" customHeight="1">
      <c r="A33" s="288" t="s">
        <v>69</v>
      </c>
      <c r="B33" s="290" t="s">
        <v>94</v>
      </c>
      <c r="C33" s="129"/>
    </row>
    <row r="34" spans="1:3" s="281" customFormat="1" ht="12" customHeight="1" thickBot="1">
      <c r="A34" s="280" t="s">
        <v>71</v>
      </c>
      <c r="B34" s="291" t="s">
        <v>96</v>
      </c>
      <c r="C34" s="295"/>
    </row>
    <row r="35" spans="1:3" s="277" customFormat="1" ht="12" customHeight="1" thickBot="1">
      <c r="A35" s="283" t="s">
        <v>89</v>
      </c>
      <c r="B35" s="68" t="s">
        <v>285</v>
      </c>
      <c r="C35" s="292"/>
    </row>
    <row r="36" spans="1:3" s="277" customFormat="1" ht="12" customHeight="1" thickBot="1">
      <c r="A36" s="283" t="s">
        <v>249</v>
      </c>
      <c r="B36" s="68" t="s">
        <v>481</v>
      </c>
      <c r="C36" s="305"/>
    </row>
    <row r="37" spans="1:3" s="277" customFormat="1" ht="12" customHeight="1" thickBot="1">
      <c r="A37" s="213" t="s">
        <v>111</v>
      </c>
      <c r="B37" s="68" t="s">
        <v>503</v>
      </c>
      <c r="C37" s="293">
        <f>+C9+C21+C26+C27+C31+C35+C36</f>
        <v>0</v>
      </c>
    </row>
    <row r="38" spans="1:3" s="277" customFormat="1" ht="12" customHeight="1" thickBot="1">
      <c r="A38" s="294" t="s">
        <v>258</v>
      </c>
      <c r="B38" s="68" t="s">
        <v>483</v>
      </c>
      <c r="C38" s="293">
        <v>40918224</v>
      </c>
    </row>
    <row r="39" spans="1:3" s="277" customFormat="1" ht="12" customHeight="1">
      <c r="A39" s="288" t="s">
        <v>484</v>
      </c>
      <c r="B39" s="289" t="s">
        <v>340</v>
      </c>
      <c r="C39" s="147"/>
    </row>
    <row r="40" spans="1:3" s="277" customFormat="1" ht="12" customHeight="1">
      <c r="A40" s="288" t="s">
        <v>485</v>
      </c>
      <c r="B40" s="290" t="s">
        <v>486</v>
      </c>
      <c r="C40" s="129"/>
    </row>
    <row r="41" spans="1:3" s="281" customFormat="1" ht="12" customHeight="1" thickBot="1">
      <c r="A41" s="280" t="s">
        <v>487</v>
      </c>
      <c r="B41" s="291" t="s">
        <v>488</v>
      </c>
      <c r="C41" s="295">
        <v>40918224</v>
      </c>
    </row>
    <row r="42" spans="1:3" s="281" customFormat="1" ht="15" customHeight="1" thickBot="1">
      <c r="A42" s="294" t="s">
        <v>260</v>
      </c>
      <c r="B42" s="296" t="s">
        <v>489</v>
      </c>
      <c r="C42" s="238">
        <v>40918224</v>
      </c>
    </row>
    <row r="43" spans="1:3" s="281" customFormat="1" ht="15" customHeight="1">
      <c r="A43" s="233"/>
      <c r="B43" s="234"/>
      <c r="C43" s="235"/>
    </row>
    <row r="44" spans="1:3" ht="13.5" thickBot="1">
      <c r="A44" s="297"/>
      <c r="B44" s="298"/>
      <c r="C44" s="299"/>
    </row>
    <row r="45" spans="1:3" s="274" customFormat="1" ht="16.5" customHeight="1" thickBot="1">
      <c r="A45" s="236"/>
      <c r="B45" s="237" t="s">
        <v>274</v>
      </c>
      <c r="C45" s="238"/>
    </row>
    <row r="46" spans="1:3" s="300" customFormat="1" ht="12" customHeight="1" thickBot="1">
      <c r="A46" s="283" t="s">
        <v>7</v>
      </c>
      <c r="B46" s="68" t="s">
        <v>490</v>
      </c>
      <c r="C46" s="124">
        <v>40918224</v>
      </c>
    </row>
    <row r="47" spans="1:3" ht="12" customHeight="1">
      <c r="A47" s="280" t="s">
        <v>9</v>
      </c>
      <c r="B47" s="69" t="s">
        <v>177</v>
      </c>
      <c r="C47" s="147">
        <v>28124215</v>
      </c>
    </row>
    <row r="48" spans="1:3" ht="12" customHeight="1">
      <c r="A48" s="280" t="s">
        <v>11</v>
      </c>
      <c r="B48" s="52" t="s">
        <v>178</v>
      </c>
      <c r="C48" s="132">
        <v>6648327</v>
      </c>
    </row>
    <row r="49" spans="1:3" ht="12" customHeight="1">
      <c r="A49" s="280" t="s">
        <v>13</v>
      </c>
      <c r="B49" s="52" t="s">
        <v>179</v>
      </c>
      <c r="C49" s="132">
        <v>6145682</v>
      </c>
    </row>
    <row r="50" spans="1:3" ht="12" customHeight="1">
      <c r="A50" s="280" t="s">
        <v>15</v>
      </c>
      <c r="B50" s="52" t="s">
        <v>180</v>
      </c>
      <c r="C50" s="132"/>
    </row>
    <row r="51" spans="1:3" ht="12" customHeight="1" thickBot="1">
      <c r="A51" s="280" t="s">
        <v>17</v>
      </c>
      <c r="B51" s="52" t="s">
        <v>182</v>
      </c>
      <c r="C51" s="132"/>
    </row>
    <row r="52" spans="1:3" ht="12" customHeight="1" thickBot="1">
      <c r="A52" s="283" t="s">
        <v>21</v>
      </c>
      <c r="B52" s="68" t="s">
        <v>491</v>
      </c>
      <c r="C52" s="124">
        <v>0</v>
      </c>
    </row>
    <row r="53" spans="1:3" s="300" customFormat="1" ht="12" customHeight="1">
      <c r="A53" s="280" t="s">
        <v>23</v>
      </c>
      <c r="B53" s="69" t="s">
        <v>213</v>
      </c>
      <c r="C53" s="147"/>
    </row>
    <row r="54" spans="1:3" ht="12" customHeight="1">
      <c r="A54" s="280" t="s">
        <v>25</v>
      </c>
      <c r="B54" s="52" t="s">
        <v>215</v>
      </c>
      <c r="C54" s="132"/>
    </row>
    <row r="55" spans="1:3" ht="12" customHeight="1">
      <c r="A55" s="280" t="s">
        <v>27</v>
      </c>
      <c r="B55" s="52" t="s">
        <v>492</v>
      </c>
      <c r="C55" s="132"/>
    </row>
    <row r="56" spans="1:3" ht="12" customHeight="1" thickBot="1">
      <c r="A56" s="280" t="s">
        <v>29</v>
      </c>
      <c r="B56" s="52" t="s">
        <v>493</v>
      </c>
      <c r="C56" s="132"/>
    </row>
    <row r="57" spans="1:3" ht="15" customHeight="1" thickBot="1">
      <c r="A57" s="283" t="s">
        <v>35</v>
      </c>
      <c r="B57" s="68" t="s">
        <v>494</v>
      </c>
      <c r="C57" s="292"/>
    </row>
    <row r="58" spans="1:3" ht="13.5" thickBot="1">
      <c r="A58" s="283" t="s">
        <v>232</v>
      </c>
      <c r="B58" s="301" t="s">
        <v>495</v>
      </c>
      <c r="C58" s="302">
        <v>40918224</v>
      </c>
    </row>
    <row r="59" spans="1:3" ht="15" customHeight="1" thickBot="1">
      <c r="C59" s="304"/>
    </row>
    <row r="60" spans="1:3" ht="14.25" customHeight="1" thickBot="1">
      <c r="A60" s="255" t="s">
        <v>430</v>
      </c>
      <c r="B60" s="256"/>
      <c r="C60" s="257">
        <v>8</v>
      </c>
    </row>
    <row r="61" spans="1:3" ht="13.5" thickBot="1">
      <c r="A61" s="255" t="s">
        <v>431</v>
      </c>
      <c r="B61" s="256"/>
      <c r="C61" s="257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BreakPreview" topLeftCell="A82" zoomScaleNormal="130" zoomScaleSheetLayoutView="100" workbookViewId="0">
      <selection activeCell="C92" sqref="C92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0" customHeight="1">
      <c r="A1" s="313" t="s">
        <v>515</v>
      </c>
      <c r="B1" s="313"/>
      <c r="C1" s="313"/>
    </row>
    <row r="2" spans="1:3" ht="15.95" customHeight="1">
      <c r="A2" s="314" t="s">
        <v>0</v>
      </c>
      <c r="B2" s="314"/>
      <c r="C2" s="314"/>
    </row>
    <row r="3" spans="1:3" ht="15.95" customHeight="1" thickBot="1">
      <c r="A3" s="315" t="s">
        <v>1</v>
      </c>
      <c r="B3" s="315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552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512181183</v>
      </c>
    </row>
    <row r="7" spans="1:3" s="13" customFormat="1" ht="12" customHeight="1">
      <c r="A7" s="14" t="s">
        <v>9</v>
      </c>
      <c r="B7" s="15" t="s">
        <v>10</v>
      </c>
      <c r="C7" s="16">
        <v>197093570</v>
      </c>
    </row>
    <row r="8" spans="1:3" s="13" customFormat="1" ht="12" customHeight="1">
      <c r="A8" s="17" t="s">
        <v>11</v>
      </c>
      <c r="B8" s="18" t="s">
        <v>12</v>
      </c>
      <c r="C8" s="16">
        <v>100965317</v>
      </c>
    </row>
    <row r="9" spans="1:3" s="13" customFormat="1" ht="12" customHeight="1">
      <c r="A9" s="17" t="s">
        <v>13</v>
      </c>
      <c r="B9" s="18" t="s">
        <v>14</v>
      </c>
      <c r="C9" s="16">
        <v>181251535</v>
      </c>
    </row>
    <row r="10" spans="1:3" s="13" customFormat="1" ht="12" customHeight="1">
      <c r="A10" s="17" t="s">
        <v>15</v>
      </c>
      <c r="B10" s="18" t="s">
        <v>16</v>
      </c>
      <c r="C10" s="16">
        <v>7966320</v>
      </c>
    </row>
    <row r="11" spans="1:3" s="13" customFormat="1" ht="12" customHeight="1">
      <c r="A11" s="17" t="s">
        <v>17</v>
      </c>
      <c r="B11" s="19" t="s">
        <v>18</v>
      </c>
      <c r="C11" s="16">
        <v>24904441</v>
      </c>
    </row>
    <row r="12" spans="1:3" s="13" customFormat="1" ht="12" customHeight="1" thickBot="1">
      <c r="A12" s="20" t="s">
        <v>19</v>
      </c>
      <c r="B12" s="21" t="s">
        <v>20</v>
      </c>
      <c r="C12" s="16">
        <v>0</v>
      </c>
    </row>
    <row r="13" spans="1:3" s="13" customFormat="1" ht="12" customHeight="1" thickBot="1">
      <c r="A13" s="10" t="s">
        <v>21</v>
      </c>
      <c r="B13" s="22" t="s">
        <v>22</v>
      </c>
      <c r="C13" s="12">
        <v>354500098</v>
      </c>
    </row>
    <row r="14" spans="1:3" s="13" customFormat="1" ht="12" customHeight="1">
      <c r="A14" s="14" t="s">
        <v>23</v>
      </c>
      <c r="B14" s="15" t="s">
        <v>24</v>
      </c>
      <c r="C14" s="16">
        <v>0</v>
      </c>
    </row>
    <row r="15" spans="1:3" s="13" customFormat="1" ht="12" customHeight="1">
      <c r="A15" s="17" t="s">
        <v>25</v>
      </c>
      <c r="B15" s="18" t="s">
        <v>26</v>
      </c>
      <c r="C15" s="16">
        <v>0</v>
      </c>
    </row>
    <row r="16" spans="1:3" s="13" customFormat="1" ht="12" customHeight="1">
      <c r="A16" s="17" t="s">
        <v>27</v>
      </c>
      <c r="B16" s="18" t="s">
        <v>28</v>
      </c>
      <c r="C16" s="16">
        <v>0</v>
      </c>
    </row>
    <row r="17" spans="1:3" s="13" customFormat="1" ht="12" customHeight="1">
      <c r="A17" s="17" t="s">
        <v>29</v>
      </c>
      <c r="B17" s="18" t="s">
        <v>30</v>
      </c>
      <c r="C17" s="16">
        <v>0</v>
      </c>
    </row>
    <row r="18" spans="1:3" s="13" customFormat="1" ht="12" customHeight="1">
      <c r="A18" s="17" t="s">
        <v>31</v>
      </c>
      <c r="B18" s="18" t="s">
        <v>32</v>
      </c>
      <c r="C18" s="16">
        <v>354500098</v>
      </c>
    </row>
    <row r="19" spans="1:3" s="13" customFormat="1" ht="12" customHeight="1" thickBot="1">
      <c r="A19" s="20" t="s">
        <v>33</v>
      </c>
      <c r="B19" s="21" t="s">
        <v>34</v>
      </c>
      <c r="C19" s="16">
        <v>46082295</v>
      </c>
    </row>
    <row r="20" spans="1:3" s="13" customFormat="1" ht="12" customHeight="1" thickBot="1">
      <c r="A20" s="10" t="s">
        <v>35</v>
      </c>
      <c r="B20" s="11" t="s">
        <v>36</v>
      </c>
      <c r="C20" s="12">
        <v>139531977</v>
      </c>
    </row>
    <row r="21" spans="1:3" s="13" customFormat="1" ht="12" customHeight="1">
      <c r="A21" s="14" t="s">
        <v>37</v>
      </c>
      <c r="B21" s="15" t="s">
        <v>38</v>
      </c>
      <c r="C21" s="16">
        <v>0</v>
      </c>
    </row>
    <row r="22" spans="1:3" s="13" customFormat="1" ht="12" customHeight="1">
      <c r="A22" s="17" t="s">
        <v>39</v>
      </c>
      <c r="B22" s="18" t="s">
        <v>40</v>
      </c>
      <c r="C22" s="16">
        <v>0</v>
      </c>
    </row>
    <row r="23" spans="1:3" s="13" customFormat="1" ht="12" customHeight="1">
      <c r="A23" s="17" t="s">
        <v>41</v>
      </c>
      <c r="B23" s="18" t="s">
        <v>42</v>
      </c>
      <c r="C23" s="16">
        <v>0</v>
      </c>
    </row>
    <row r="24" spans="1:3" s="13" customFormat="1" ht="12" customHeight="1">
      <c r="A24" s="17" t="s">
        <v>43</v>
      </c>
      <c r="B24" s="18" t="s">
        <v>44</v>
      </c>
      <c r="C24" s="16">
        <v>0</v>
      </c>
    </row>
    <row r="25" spans="1:3" s="13" customFormat="1" ht="12" customHeight="1">
      <c r="A25" s="17" t="s">
        <v>45</v>
      </c>
      <c r="B25" s="18" t="s">
        <v>46</v>
      </c>
      <c r="C25" s="16">
        <v>139531977</v>
      </c>
    </row>
    <row r="26" spans="1:3" s="13" customFormat="1" ht="12" customHeight="1" thickBot="1">
      <c r="A26" s="20" t="s">
        <v>47</v>
      </c>
      <c r="B26" s="23" t="s">
        <v>48</v>
      </c>
      <c r="C26" s="16">
        <v>129589139</v>
      </c>
    </row>
    <row r="27" spans="1:3" s="13" customFormat="1" ht="12" customHeight="1" thickBot="1">
      <c r="A27" s="10" t="s">
        <v>49</v>
      </c>
      <c r="B27" s="11" t="s">
        <v>269</v>
      </c>
      <c r="C27" s="24">
        <v>100608000</v>
      </c>
    </row>
    <row r="28" spans="1:3" s="13" customFormat="1" ht="12" customHeight="1">
      <c r="A28" s="14" t="s">
        <v>51</v>
      </c>
      <c r="B28" s="15" t="s">
        <v>52</v>
      </c>
      <c r="C28" s="16">
        <v>0</v>
      </c>
    </row>
    <row r="29" spans="1:3" s="13" customFormat="1" ht="12" customHeight="1">
      <c r="A29" s="17" t="s">
        <v>53</v>
      </c>
      <c r="B29" s="18" t="s">
        <v>54</v>
      </c>
      <c r="C29" s="16">
        <v>15000</v>
      </c>
    </row>
    <row r="30" spans="1:3" s="13" customFormat="1" ht="12" customHeight="1">
      <c r="A30" s="17" t="s">
        <v>55</v>
      </c>
      <c r="B30" s="18" t="s">
        <v>56</v>
      </c>
      <c r="C30" s="16">
        <v>71000000</v>
      </c>
    </row>
    <row r="31" spans="1:3" s="13" customFormat="1" ht="12" customHeight="1">
      <c r="A31" s="17" t="s">
        <v>57</v>
      </c>
      <c r="B31" s="18" t="s">
        <v>58</v>
      </c>
      <c r="C31" s="16">
        <v>40000</v>
      </c>
    </row>
    <row r="32" spans="1:3" s="13" customFormat="1" ht="12" customHeight="1">
      <c r="A32" s="17" t="s">
        <v>59</v>
      </c>
      <c r="B32" s="18" t="s">
        <v>60</v>
      </c>
      <c r="C32" s="16">
        <v>13500000</v>
      </c>
    </row>
    <row r="33" spans="1:3" s="13" customFormat="1" ht="12" customHeight="1">
      <c r="A33" s="17" t="s">
        <v>61</v>
      </c>
      <c r="B33" s="18" t="s">
        <v>62</v>
      </c>
      <c r="C33" s="16">
        <v>0</v>
      </c>
    </row>
    <row r="34" spans="1:3" s="13" customFormat="1" ht="12" customHeight="1" thickBot="1">
      <c r="A34" s="20" t="s">
        <v>63</v>
      </c>
      <c r="B34" s="25" t="s">
        <v>64</v>
      </c>
      <c r="C34" s="16">
        <v>16003000</v>
      </c>
    </row>
    <row r="35" spans="1:3" s="13" customFormat="1" ht="12" customHeight="1" thickBot="1">
      <c r="A35" s="10" t="s">
        <v>65</v>
      </c>
      <c r="B35" s="11" t="s">
        <v>66</v>
      </c>
      <c r="C35" s="12">
        <v>61087528</v>
      </c>
    </row>
    <row r="36" spans="1:3" s="13" customFormat="1" ht="12" customHeight="1">
      <c r="A36" s="14" t="s">
        <v>67</v>
      </c>
      <c r="B36" s="15" t="s">
        <v>68</v>
      </c>
      <c r="C36" s="16">
        <v>15000</v>
      </c>
    </row>
    <row r="37" spans="1:3" s="13" customFormat="1" ht="12" customHeight="1">
      <c r="A37" s="17" t="s">
        <v>69</v>
      </c>
      <c r="B37" s="18" t="s">
        <v>70</v>
      </c>
      <c r="C37" s="16">
        <v>38199084</v>
      </c>
    </row>
    <row r="38" spans="1:3" s="13" customFormat="1" ht="12" customHeight="1">
      <c r="A38" s="17" t="s">
        <v>71</v>
      </c>
      <c r="B38" s="18" t="s">
        <v>72</v>
      </c>
      <c r="C38" s="16">
        <v>2637430</v>
      </c>
    </row>
    <row r="39" spans="1:3" s="13" customFormat="1" ht="12" customHeight="1">
      <c r="A39" s="17" t="s">
        <v>73</v>
      </c>
      <c r="B39" s="18" t="s">
        <v>74</v>
      </c>
      <c r="C39" s="16">
        <v>3500000</v>
      </c>
    </row>
    <row r="40" spans="1:3" s="13" customFormat="1" ht="12" customHeight="1">
      <c r="A40" s="17" t="s">
        <v>75</v>
      </c>
      <c r="B40" s="18" t="s">
        <v>76</v>
      </c>
      <c r="C40" s="16">
        <v>4841543</v>
      </c>
    </row>
    <row r="41" spans="1:3" s="13" customFormat="1" ht="12" customHeight="1">
      <c r="A41" s="17" t="s">
        <v>77</v>
      </c>
      <c r="B41" s="18" t="s">
        <v>78</v>
      </c>
      <c r="C41" s="16">
        <v>11894471</v>
      </c>
    </row>
    <row r="42" spans="1:3" s="13" customFormat="1" ht="12" customHeight="1">
      <c r="A42" s="17" t="s">
        <v>79</v>
      </c>
      <c r="B42" s="18" t="s">
        <v>80</v>
      </c>
      <c r="C42" s="16">
        <v>0</v>
      </c>
    </row>
    <row r="43" spans="1:3" s="13" customFormat="1" ht="12" customHeight="1">
      <c r="A43" s="17" t="s">
        <v>81</v>
      </c>
      <c r="B43" s="18" t="s">
        <v>82</v>
      </c>
      <c r="C43" s="16">
        <v>0</v>
      </c>
    </row>
    <row r="44" spans="1:3" s="13" customFormat="1" ht="12" customHeight="1">
      <c r="A44" s="17" t="s">
        <v>83</v>
      </c>
      <c r="B44" s="18" t="s">
        <v>84</v>
      </c>
      <c r="C44" s="16">
        <v>0</v>
      </c>
    </row>
    <row r="45" spans="1:3" s="13" customFormat="1" ht="12" customHeight="1">
      <c r="A45" s="20" t="s">
        <v>85</v>
      </c>
      <c r="B45" s="23" t="s">
        <v>86</v>
      </c>
      <c r="C45" s="16">
        <v>0</v>
      </c>
    </row>
    <row r="46" spans="1:3" s="13" customFormat="1" ht="12" customHeight="1" thickBot="1">
      <c r="A46" s="20" t="s">
        <v>87</v>
      </c>
      <c r="B46" s="21" t="s">
        <v>88</v>
      </c>
      <c r="C46" s="16">
        <v>0</v>
      </c>
    </row>
    <row r="47" spans="1:3" s="13" customFormat="1" ht="12" customHeight="1" thickBot="1">
      <c r="A47" s="10" t="s">
        <v>89</v>
      </c>
      <c r="B47" s="11" t="s">
        <v>90</v>
      </c>
      <c r="C47" s="12">
        <v>27204000</v>
      </c>
    </row>
    <row r="48" spans="1:3" s="13" customFormat="1" ht="12" customHeight="1">
      <c r="A48" s="14" t="s">
        <v>91</v>
      </c>
      <c r="B48" s="15" t="s">
        <v>92</v>
      </c>
      <c r="C48" s="26">
        <v>0</v>
      </c>
    </row>
    <row r="49" spans="1:3" s="13" customFormat="1" ht="12" customHeight="1">
      <c r="A49" s="17" t="s">
        <v>93</v>
      </c>
      <c r="B49" s="18" t="s">
        <v>94</v>
      </c>
      <c r="C49" s="26">
        <v>27204000</v>
      </c>
    </row>
    <row r="50" spans="1:3" s="13" customFormat="1" ht="12" customHeight="1">
      <c r="A50" s="17" t="s">
        <v>95</v>
      </c>
      <c r="B50" s="18" t="s">
        <v>96</v>
      </c>
      <c r="C50" s="26">
        <v>0</v>
      </c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>
        <v>0</v>
      </c>
    </row>
    <row r="55" spans="1:3" s="13" customFormat="1" ht="12" customHeight="1">
      <c r="A55" s="17" t="s">
        <v>105</v>
      </c>
      <c r="B55" s="18" t="s">
        <v>106</v>
      </c>
      <c r="C55" s="16">
        <v>0</v>
      </c>
    </row>
    <row r="56" spans="1:3" s="13" customFormat="1" ht="12" customHeight="1">
      <c r="A56" s="17" t="s">
        <v>107</v>
      </c>
      <c r="B56" s="18" t="s">
        <v>108</v>
      </c>
      <c r="C56" s="16">
        <v>0</v>
      </c>
    </row>
    <row r="57" spans="1:3" s="13" customFormat="1" ht="12" customHeight="1" thickBot="1">
      <c r="A57" s="20" t="s">
        <v>109</v>
      </c>
      <c r="B57" s="21" t="s">
        <v>110</v>
      </c>
      <c r="C57" s="16">
        <v>0</v>
      </c>
    </row>
    <row r="58" spans="1:3" s="13" customFormat="1" ht="12" customHeight="1" thickBot="1">
      <c r="A58" s="10" t="s">
        <v>111</v>
      </c>
      <c r="B58" s="22" t="s">
        <v>112</v>
      </c>
      <c r="C58" s="12">
        <v>810000</v>
      </c>
    </row>
    <row r="59" spans="1:3" s="13" customFormat="1" ht="12" customHeight="1">
      <c r="A59" s="14" t="s">
        <v>113</v>
      </c>
      <c r="B59" s="15" t="s">
        <v>114</v>
      </c>
      <c r="C59" s="27">
        <v>0</v>
      </c>
    </row>
    <row r="60" spans="1:3" s="13" customFormat="1" ht="12" customHeight="1">
      <c r="A60" s="17" t="s">
        <v>115</v>
      </c>
      <c r="B60" s="18" t="s">
        <v>116</v>
      </c>
      <c r="C60" s="27">
        <v>810000</v>
      </c>
    </row>
    <row r="61" spans="1:3" s="13" customFormat="1" ht="12" customHeight="1">
      <c r="A61" s="17" t="s">
        <v>117</v>
      </c>
      <c r="B61" s="18" t="s">
        <v>118</v>
      </c>
      <c r="C61" s="27">
        <v>0</v>
      </c>
    </row>
    <row r="62" spans="1:3" s="13" customFormat="1" ht="12" customHeight="1" thickBot="1">
      <c r="A62" s="20" t="s">
        <v>119</v>
      </c>
      <c r="B62" s="21" t="s">
        <v>120</v>
      </c>
      <c r="C62" s="27">
        <v>0</v>
      </c>
    </row>
    <row r="63" spans="1:3" s="13" customFormat="1" ht="12" customHeight="1" thickBot="1">
      <c r="A63" s="28" t="s">
        <v>121</v>
      </c>
      <c r="B63" s="11" t="s">
        <v>122</v>
      </c>
      <c r="C63" s="24">
        <v>1195922786</v>
      </c>
    </row>
    <row r="64" spans="1:3" s="13" customFormat="1" ht="12" customHeight="1" thickBot="1">
      <c r="A64" s="29" t="s">
        <v>123</v>
      </c>
      <c r="B64" s="22" t="s">
        <v>124</v>
      </c>
      <c r="C64" s="12">
        <v>29896000</v>
      </c>
    </row>
    <row r="65" spans="1:3" s="13" customFormat="1" ht="12" customHeight="1">
      <c r="A65" s="14" t="s">
        <v>125</v>
      </c>
      <c r="B65" s="15" t="s">
        <v>126</v>
      </c>
      <c r="C65" s="27">
        <v>29896000</v>
      </c>
    </row>
    <row r="66" spans="1:3" s="13" customFormat="1" ht="12" customHeight="1">
      <c r="A66" s="17" t="s">
        <v>127</v>
      </c>
      <c r="B66" s="18" t="s">
        <v>128</v>
      </c>
      <c r="C66" s="27">
        <v>0</v>
      </c>
    </row>
    <row r="67" spans="1:3" s="13" customFormat="1" ht="12" customHeight="1" thickBot="1">
      <c r="A67" s="20" t="s">
        <v>129</v>
      </c>
      <c r="B67" s="30" t="s">
        <v>130</v>
      </c>
      <c r="C67" s="27">
        <v>0</v>
      </c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>
        <v>0</v>
      </c>
    </row>
    <row r="70" spans="1:3" s="13" customFormat="1" ht="12" customHeight="1">
      <c r="A70" s="17" t="s">
        <v>135</v>
      </c>
      <c r="B70" s="18" t="s">
        <v>136</v>
      </c>
      <c r="C70" s="27">
        <v>0</v>
      </c>
    </row>
    <row r="71" spans="1:3" s="13" customFormat="1" ht="12" customHeight="1">
      <c r="A71" s="17" t="s">
        <v>137</v>
      </c>
      <c r="B71" s="18" t="s">
        <v>138</v>
      </c>
      <c r="C71" s="27">
        <v>0</v>
      </c>
    </row>
    <row r="72" spans="1:3" s="13" customFormat="1" ht="12" customHeight="1" thickBot="1">
      <c r="A72" s="20" t="s">
        <v>139</v>
      </c>
      <c r="B72" s="21" t="s">
        <v>140</v>
      </c>
      <c r="C72" s="27">
        <v>0</v>
      </c>
    </row>
    <row r="73" spans="1:3" s="13" customFormat="1" ht="12" customHeight="1" thickBot="1">
      <c r="A73" s="29" t="s">
        <v>141</v>
      </c>
      <c r="B73" s="22" t="s">
        <v>142</v>
      </c>
      <c r="C73" s="12">
        <v>190750097</v>
      </c>
    </row>
    <row r="74" spans="1:3" s="13" customFormat="1" ht="12" customHeight="1">
      <c r="A74" s="14" t="s">
        <v>143</v>
      </c>
      <c r="B74" s="15" t="s">
        <v>144</v>
      </c>
      <c r="C74" s="27">
        <v>190750097</v>
      </c>
    </row>
    <row r="75" spans="1:3" s="13" customFormat="1" ht="12" customHeight="1" thickBot="1">
      <c r="A75" s="20" t="s">
        <v>145</v>
      </c>
      <c r="B75" s="21" t="s">
        <v>146</v>
      </c>
      <c r="C75" s="27">
        <v>0</v>
      </c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>
        <v>0</v>
      </c>
    </row>
    <row r="78" spans="1:3" s="13" customFormat="1" ht="12" customHeight="1">
      <c r="A78" s="17" t="s">
        <v>151</v>
      </c>
      <c r="B78" s="18" t="s">
        <v>152</v>
      </c>
      <c r="C78" s="27">
        <v>0</v>
      </c>
    </row>
    <row r="79" spans="1:3" s="13" customFormat="1" ht="12" customHeight="1" thickBot="1">
      <c r="A79" s="20" t="s">
        <v>153</v>
      </c>
      <c r="B79" s="21" t="s">
        <v>154</v>
      </c>
      <c r="C79" s="27">
        <v>0</v>
      </c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>
        <v>0</v>
      </c>
    </row>
    <row r="82" spans="1:3" s="13" customFormat="1" ht="12" customHeight="1">
      <c r="A82" s="32" t="s">
        <v>159</v>
      </c>
      <c r="B82" s="18" t="s">
        <v>160</v>
      </c>
      <c r="C82" s="27">
        <v>0</v>
      </c>
    </row>
    <row r="83" spans="1:3" s="13" customFormat="1" ht="12" customHeight="1">
      <c r="A83" s="32" t="s">
        <v>161</v>
      </c>
      <c r="B83" s="18" t="s">
        <v>162</v>
      </c>
      <c r="C83" s="27">
        <v>0</v>
      </c>
    </row>
    <row r="84" spans="1:3" s="13" customFormat="1" ht="12" customHeight="1" thickBot="1">
      <c r="A84" s="33" t="s">
        <v>163</v>
      </c>
      <c r="B84" s="21" t="s">
        <v>164</v>
      </c>
      <c r="C84" s="27">
        <v>0</v>
      </c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220646097</v>
      </c>
    </row>
    <row r="88" spans="1:3" s="13" customFormat="1" ht="16.5" customHeight="1" thickBot="1">
      <c r="A88" s="36" t="s">
        <v>171</v>
      </c>
      <c r="B88" s="37" t="s">
        <v>172</v>
      </c>
      <c r="C88" s="24">
        <v>1416568883</v>
      </c>
    </row>
    <row r="89" spans="1:3" s="13" customFormat="1" ht="29.25" customHeight="1">
      <c r="A89" s="38"/>
      <c r="B89" s="39"/>
      <c r="C89" s="40"/>
    </row>
    <row r="90" spans="1:3" ht="16.5" customHeight="1">
      <c r="A90" s="314" t="s">
        <v>173</v>
      </c>
      <c r="B90" s="314"/>
      <c r="C90" s="314"/>
    </row>
    <row r="91" spans="1:3" s="42" customFormat="1" ht="16.5" customHeight="1" thickBot="1">
      <c r="A91" s="316" t="s">
        <v>174</v>
      </c>
      <c r="B91" s="316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552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1093683285</v>
      </c>
    </row>
    <row r="95" spans="1:3" ht="12" customHeight="1">
      <c r="A95" s="49" t="s">
        <v>9</v>
      </c>
      <c r="B95" s="50" t="s">
        <v>177</v>
      </c>
      <c r="C95" s="82">
        <v>537690932</v>
      </c>
    </row>
    <row r="96" spans="1:3" ht="12" customHeight="1">
      <c r="A96" s="17" t="s">
        <v>11</v>
      </c>
      <c r="B96" s="52" t="s">
        <v>178</v>
      </c>
      <c r="C96" s="53">
        <v>97104380</v>
      </c>
    </row>
    <row r="97" spans="1:3" ht="12" customHeight="1">
      <c r="A97" s="17" t="s">
        <v>13</v>
      </c>
      <c r="B97" s="52" t="s">
        <v>179</v>
      </c>
      <c r="C97" s="53">
        <v>390746409</v>
      </c>
    </row>
    <row r="98" spans="1:3" ht="12" customHeight="1">
      <c r="A98" s="17" t="s">
        <v>15</v>
      </c>
      <c r="B98" s="55" t="s">
        <v>180</v>
      </c>
      <c r="C98" s="53">
        <v>24760000</v>
      </c>
    </row>
    <row r="99" spans="1:3" ht="12" customHeight="1">
      <c r="A99" s="17" t="s">
        <v>181</v>
      </c>
      <c r="B99" s="56" t="s">
        <v>182</v>
      </c>
      <c r="C99" s="53">
        <v>30900000</v>
      </c>
    </row>
    <row r="100" spans="1:3" ht="12" customHeight="1">
      <c r="A100" s="17" t="s">
        <v>19</v>
      </c>
      <c r="B100" s="52" t="s">
        <v>183</v>
      </c>
      <c r="C100" s="57">
        <v>0</v>
      </c>
    </row>
    <row r="101" spans="1:3" ht="12" customHeight="1">
      <c r="A101" s="17" t="s">
        <v>184</v>
      </c>
      <c r="B101" s="58" t="s">
        <v>185</v>
      </c>
      <c r="C101" s="57">
        <v>0</v>
      </c>
    </row>
    <row r="102" spans="1:3" ht="12" customHeight="1">
      <c r="A102" s="17" t="s">
        <v>186</v>
      </c>
      <c r="B102" s="58" t="s">
        <v>187</v>
      </c>
      <c r="C102" s="57">
        <v>0</v>
      </c>
    </row>
    <row r="103" spans="1:3" ht="12" customHeight="1">
      <c r="A103" s="17" t="s">
        <v>188</v>
      </c>
      <c r="B103" s="59" t="s">
        <v>189</v>
      </c>
      <c r="C103" s="57">
        <v>0</v>
      </c>
    </row>
    <row r="104" spans="1:3" ht="12" customHeight="1">
      <c r="A104" s="17" t="s">
        <v>190</v>
      </c>
      <c r="B104" s="60" t="s">
        <v>191</v>
      </c>
      <c r="C104" s="57">
        <v>0</v>
      </c>
    </row>
    <row r="105" spans="1:3" ht="12" customHeight="1">
      <c r="A105" s="17" t="s">
        <v>192</v>
      </c>
      <c r="B105" s="60" t="s">
        <v>193</v>
      </c>
      <c r="C105" s="57">
        <v>0</v>
      </c>
    </row>
    <row r="106" spans="1:3" ht="12" customHeight="1">
      <c r="A106" s="17" t="s">
        <v>194</v>
      </c>
      <c r="B106" s="59" t="s">
        <v>195</v>
      </c>
      <c r="C106" s="57">
        <v>1600000</v>
      </c>
    </row>
    <row r="107" spans="1:3" ht="12" customHeight="1">
      <c r="A107" s="17" t="s">
        <v>196</v>
      </c>
      <c r="B107" s="59" t="s">
        <v>197</v>
      </c>
      <c r="C107" s="57">
        <v>0</v>
      </c>
    </row>
    <row r="108" spans="1:3" ht="12" customHeight="1">
      <c r="A108" s="17" t="s">
        <v>198</v>
      </c>
      <c r="B108" s="60" t="s">
        <v>199</v>
      </c>
      <c r="C108" s="57">
        <v>2000000</v>
      </c>
    </row>
    <row r="109" spans="1:3" ht="12" customHeight="1">
      <c r="A109" s="61" t="s">
        <v>200</v>
      </c>
      <c r="B109" s="58" t="s">
        <v>201</v>
      </c>
      <c r="C109" s="57">
        <v>0</v>
      </c>
    </row>
    <row r="110" spans="1:3" ht="12" customHeight="1">
      <c r="A110" s="17" t="s">
        <v>202</v>
      </c>
      <c r="B110" s="58" t="s">
        <v>203</v>
      </c>
      <c r="C110" s="57">
        <v>0</v>
      </c>
    </row>
    <row r="111" spans="1:3" ht="12" customHeight="1">
      <c r="A111" s="20" t="s">
        <v>204</v>
      </c>
      <c r="B111" s="58" t="s">
        <v>205</v>
      </c>
      <c r="C111" s="57">
        <v>27300000</v>
      </c>
    </row>
    <row r="112" spans="1:3" ht="12" customHeight="1">
      <c r="A112" s="17" t="s">
        <v>206</v>
      </c>
      <c r="B112" s="55" t="s">
        <v>207</v>
      </c>
      <c r="C112" s="57">
        <v>12481564</v>
      </c>
    </row>
    <row r="113" spans="1:3" ht="12" customHeight="1">
      <c r="A113" s="17" t="s">
        <v>208</v>
      </c>
      <c r="B113" s="52" t="s">
        <v>209</v>
      </c>
      <c r="C113" s="57">
        <v>12481564</v>
      </c>
    </row>
    <row r="114" spans="1:3" ht="12" customHeight="1" thickBot="1">
      <c r="A114" s="20" t="s">
        <v>210</v>
      </c>
      <c r="B114" s="62" t="s">
        <v>211</v>
      </c>
      <c r="C114" s="57">
        <v>0</v>
      </c>
    </row>
    <row r="115" spans="1:3" ht="12" customHeight="1" thickBot="1">
      <c r="A115" s="10" t="s">
        <v>21</v>
      </c>
      <c r="B115" s="63" t="s">
        <v>212</v>
      </c>
      <c r="C115" s="12">
        <v>271202550</v>
      </c>
    </row>
    <row r="116" spans="1:3" ht="12" customHeight="1">
      <c r="A116" s="14" t="s">
        <v>23</v>
      </c>
      <c r="B116" s="52" t="s">
        <v>213</v>
      </c>
      <c r="C116" s="16">
        <v>254248023</v>
      </c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53">
        <v>16954527</v>
      </c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65">
        <v>0</v>
      </c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/>
    </row>
    <row r="129" spans="1:3" ht="12" customHeight="1" thickBot="1">
      <c r="A129" s="10" t="s">
        <v>35</v>
      </c>
      <c r="B129" s="68" t="s">
        <v>231</v>
      </c>
      <c r="C129" s="12">
        <v>1364885835</v>
      </c>
    </row>
    <row r="130" spans="1:3" ht="12" customHeight="1" thickBot="1">
      <c r="A130" s="10" t="s">
        <v>232</v>
      </c>
      <c r="B130" s="68" t="s">
        <v>233</v>
      </c>
      <c r="C130" s="12">
        <v>3532000</v>
      </c>
    </row>
    <row r="131" spans="1:3" ht="12" customHeight="1">
      <c r="A131" s="14" t="s">
        <v>51</v>
      </c>
      <c r="B131" s="64" t="s">
        <v>234</v>
      </c>
      <c r="C131" s="65">
        <v>3532000</v>
      </c>
    </row>
    <row r="132" spans="1:3" ht="12" customHeight="1">
      <c r="A132" s="14" t="s">
        <v>53</v>
      </c>
      <c r="B132" s="64" t="s">
        <v>235</v>
      </c>
      <c r="C132" s="65">
        <v>0</v>
      </c>
    </row>
    <row r="133" spans="1:3" ht="12" customHeight="1" thickBot="1">
      <c r="A133" s="61" t="s">
        <v>55</v>
      </c>
      <c r="B133" s="64" t="s">
        <v>236</v>
      </c>
      <c r="C133" s="65">
        <v>0</v>
      </c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>
        <v>0</v>
      </c>
    </row>
    <row r="136" spans="1:3" ht="12" customHeight="1">
      <c r="A136" s="14" t="s">
        <v>69</v>
      </c>
      <c r="B136" s="69" t="s">
        <v>239</v>
      </c>
      <c r="C136" s="65">
        <v>0</v>
      </c>
    </row>
    <row r="137" spans="1:3" ht="12" customHeight="1">
      <c r="A137" s="14" t="s">
        <v>71</v>
      </c>
      <c r="B137" s="69" t="s">
        <v>240</v>
      </c>
      <c r="C137" s="65">
        <v>0</v>
      </c>
    </row>
    <row r="138" spans="1:3" ht="12" customHeight="1">
      <c r="A138" s="14" t="s">
        <v>73</v>
      </c>
      <c r="B138" s="69" t="s">
        <v>241</v>
      </c>
      <c r="C138" s="65">
        <v>0</v>
      </c>
    </row>
    <row r="139" spans="1:3" ht="12" customHeight="1">
      <c r="A139" s="14" t="s">
        <v>75</v>
      </c>
      <c r="B139" s="69" t="s">
        <v>242</v>
      </c>
      <c r="C139" s="65">
        <v>0</v>
      </c>
    </row>
    <row r="140" spans="1:3" ht="12" customHeight="1" thickBot="1">
      <c r="A140" s="61" t="s">
        <v>77</v>
      </c>
      <c r="B140" s="69" t="s">
        <v>243</v>
      </c>
      <c r="C140" s="65">
        <v>0</v>
      </c>
    </row>
    <row r="141" spans="1:3" ht="12" customHeight="1" thickBot="1">
      <c r="A141" s="10" t="s">
        <v>89</v>
      </c>
      <c r="B141" s="68" t="s">
        <v>244</v>
      </c>
      <c r="C141" s="24">
        <v>19096437</v>
      </c>
    </row>
    <row r="142" spans="1:3" ht="12" customHeight="1">
      <c r="A142" s="14" t="s">
        <v>91</v>
      </c>
      <c r="B142" s="69" t="s">
        <v>245</v>
      </c>
      <c r="C142" s="65">
        <v>0</v>
      </c>
    </row>
    <row r="143" spans="1:3" ht="12" customHeight="1">
      <c r="A143" s="14" t="s">
        <v>93</v>
      </c>
      <c r="B143" s="69" t="s">
        <v>246</v>
      </c>
      <c r="C143" s="65">
        <v>18143148</v>
      </c>
    </row>
    <row r="144" spans="1:3" ht="12" customHeight="1">
      <c r="A144" s="14" t="s">
        <v>95</v>
      </c>
      <c r="B144" s="69" t="s">
        <v>247</v>
      </c>
      <c r="C144" s="65">
        <v>0</v>
      </c>
    </row>
    <row r="145" spans="1:9" ht="12" customHeight="1" thickBot="1">
      <c r="A145" s="61" t="s">
        <v>97</v>
      </c>
      <c r="B145" s="70" t="s">
        <v>248</v>
      </c>
      <c r="C145" s="65">
        <v>953289</v>
      </c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22628437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1387514272</v>
      </c>
    </row>
    <row r="156" spans="1:9" ht="7.5" customHeight="1"/>
    <row r="157" spans="1:9">
      <c r="A157" s="317" t="s">
        <v>264</v>
      </c>
      <c r="B157" s="317"/>
      <c r="C157" s="317"/>
    </row>
    <row r="158" spans="1:9" ht="15" customHeight="1" thickBot="1">
      <c r="A158" s="315" t="s">
        <v>265</v>
      </c>
      <c r="B158" s="315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-168963049</v>
      </c>
      <c r="D159" s="80"/>
    </row>
    <row r="160" spans="1:9" ht="27.75" customHeight="1" thickBot="1">
      <c r="A160" s="10" t="s">
        <v>21</v>
      </c>
      <c r="B160" s="63" t="s">
        <v>268</v>
      </c>
      <c r="C160" s="12">
        <f>+C87-C154</f>
        <v>198017660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2017. ÉVI KÖLTSÉGVETÉS
KÖTELEZŐ FELADATAINAK MÉRLEGE &amp;R&amp;"Times New Roman CE,Félkövér dőlt"&amp;11 2. melléklet</oddHeader>
  </headerFooter>
  <rowBreaks count="1" manualBreakCount="1">
    <brk id="88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BreakPreview" topLeftCell="A100" zoomScaleNormal="100" zoomScaleSheetLayoutView="100" workbookViewId="0">
      <selection activeCell="C92" sqref="C92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6.75" customHeight="1">
      <c r="A1" s="313" t="s">
        <v>516</v>
      </c>
      <c r="B1" s="313"/>
      <c r="C1" s="313"/>
    </row>
    <row r="2" spans="1:3" ht="15.95" customHeight="1">
      <c r="A2" s="314" t="s">
        <v>0</v>
      </c>
      <c r="B2" s="314"/>
      <c r="C2" s="314"/>
    </row>
    <row r="3" spans="1:3" ht="15.95" customHeight="1" thickBot="1">
      <c r="A3" s="315" t="s">
        <v>1</v>
      </c>
      <c r="B3" s="315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">
        <v>552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v>0</v>
      </c>
    </row>
    <row r="7" spans="1:3" s="13" customFormat="1" ht="12" customHeight="1">
      <c r="A7" s="14" t="s">
        <v>9</v>
      </c>
      <c r="B7" s="15" t="s">
        <v>10</v>
      </c>
      <c r="C7" s="16"/>
    </row>
    <row r="8" spans="1:3" s="13" customFormat="1" ht="12" customHeight="1">
      <c r="A8" s="17" t="s">
        <v>11</v>
      </c>
      <c r="B8" s="18" t="s">
        <v>12</v>
      </c>
      <c r="C8" s="53"/>
    </row>
    <row r="9" spans="1:3" s="13" customFormat="1" ht="12" customHeight="1">
      <c r="A9" s="17" t="s">
        <v>13</v>
      </c>
      <c r="B9" s="18" t="s">
        <v>14</v>
      </c>
      <c r="C9" s="53"/>
    </row>
    <row r="10" spans="1:3" s="13" customFormat="1" ht="12" customHeight="1">
      <c r="A10" s="17" t="s">
        <v>15</v>
      </c>
      <c r="B10" s="18" t="s">
        <v>16</v>
      </c>
      <c r="C10" s="53"/>
    </row>
    <row r="11" spans="1:3" s="13" customFormat="1" ht="12" customHeight="1">
      <c r="A11" s="17" t="s">
        <v>17</v>
      </c>
      <c r="B11" s="19" t="s">
        <v>18</v>
      </c>
      <c r="C11" s="53"/>
    </row>
    <row r="12" spans="1:3" s="13" customFormat="1" ht="12" customHeight="1" thickBot="1">
      <c r="A12" s="20" t="s">
        <v>19</v>
      </c>
      <c r="B12" s="21" t="s">
        <v>20</v>
      </c>
      <c r="C12" s="53"/>
    </row>
    <row r="13" spans="1:3" s="13" customFormat="1" ht="12" customHeight="1" thickBot="1">
      <c r="A13" s="10" t="s">
        <v>21</v>
      </c>
      <c r="B13" s="22" t="s">
        <v>22</v>
      </c>
      <c r="C13" s="12">
        <v>0</v>
      </c>
    </row>
    <row r="14" spans="1:3" s="13" customFormat="1" ht="12" customHeight="1">
      <c r="A14" s="14" t="s">
        <v>23</v>
      </c>
      <c r="B14" s="15" t="s">
        <v>24</v>
      </c>
      <c r="C14" s="16"/>
    </row>
    <row r="15" spans="1:3" s="13" customFormat="1" ht="12" customHeight="1">
      <c r="A15" s="17" t="s">
        <v>25</v>
      </c>
      <c r="B15" s="18" t="s">
        <v>26</v>
      </c>
      <c r="C15" s="53"/>
    </row>
    <row r="16" spans="1:3" s="13" customFormat="1" ht="12" customHeight="1">
      <c r="A16" s="17" t="s">
        <v>27</v>
      </c>
      <c r="B16" s="18" t="s">
        <v>28</v>
      </c>
      <c r="C16" s="53"/>
    </row>
    <row r="17" spans="1:3" s="13" customFormat="1" ht="12" customHeight="1">
      <c r="A17" s="17" t="s">
        <v>29</v>
      </c>
      <c r="B17" s="18" t="s">
        <v>30</v>
      </c>
      <c r="C17" s="53"/>
    </row>
    <row r="18" spans="1:3" s="13" customFormat="1" ht="12" customHeight="1">
      <c r="A18" s="17" t="s">
        <v>31</v>
      </c>
      <c r="B18" s="18" t="s">
        <v>32</v>
      </c>
      <c r="C18" s="53"/>
    </row>
    <row r="19" spans="1:3" s="13" customFormat="1" ht="12" customHeight="1" thickBot="1">
      <c r="A19" s="20" t="s">
        <v>33</v>
      </c>
      <c r="B19" s="21" t="s">
        <v>34</v>
      </c>
      <c r="C19" s="57"/>
    </row>
    <row r="20" spans="1:3" s="13" customFormat="1" ht="12" customHeight="1" thickBot="1">
      <c r="A20" s="10" t="s">
        <v>35</v>
      </c>
      <c r="B20" s="11" t="s">
        <v>36</v>
      </c>
      <c r="C20" s="12">
        <v>0</v>
      </c>
    </row>
    <row r="21" spans="1:3" s="13" customFormat="1" ht="12" customHeight="1">
      <c r="A21" s="14" t="s">
        <v>37</v>
      </c>
      <c r="B21" s="15" t="s">
        <v>38</v>
      </c>
      <c r="C21" s="16"/>
    </row>
    <row r="22" spans="1:3" s="13" customFormat="1" ht="12" customHeight="1">
      <c r="A22" s="17" t="s">
        <v>39</v>
      </c>
      <c r="B22" s="18" t="s">
        <v>40</v>
      </c>
      <c r="C22" s="53"/>
    </row>
    <row r="23" spans="1:3" s="13" customFormat="1" ht="12" customHeight="1">
      <c r="A23" s="17" t="s">
        <v>41</v>
      </c>
      <c r="B23" s="18" t="s">
        <v>42</v>
      </c>
      <c r="C23" s="53"/>
    </row>
    <row r="24" spans="1:3" s="13" customFormat="1" ht="12" customHeight="1">
      <c r="A24" s="17" t="s">
        <v>43</v>
      </c>
      <c r="B24" s="18" t="s">
        <v>44</v>
      </c>
      <c r="C24" s="53"/>
    </row>
    <row r="25" spans="1:3" s="13" customFormat="1" ht="12" customHeight="1">
      <c r="A25" s="17" t="s">
        <v>45</v>
      </c>
      <c r="B25" s="18" t="s">
        <v>46</v>
      </c>
      <c r="C25" s="53"/>
    </row>
    <row r="26" spans="1:3" s="13" customFormat="1" ht="12" customHeight="1" thickBot="1">
      <c r="A26" s="20" t="s">
        <v>47</v>
      </c>
      <c r="B26" s="23" t="s">
        <v>48</v>
      </c>
      <c r="C26" s="57"/>
    </row>
    <row r="27" spans="1:3" s="13" customFormat="1" ht="12" customHeight="1" thickBot="1">
      <c r="A27" s="10" t="s">
        <v>49</v>
      </c>
      <c r="B27" s="11" t="s">
        <v>50</v>
      </c>
      <c r="C27" s="24">
        <v>200000</v>
      </c>
    </row>
    <row r="28" spans="1:3" s="13" customFormat="1" ht="12" customHeight="1">
      <c r="A28" s="14" t="s">
        <v>51</v>
      </c>
      <c r="B28" s="15" t="s">
        <v>52</v>
      </c>
      <c r="C28" s="16"/>
    </row>
    <row r="29" spans="1:3" s="13" customFormat="1" ht="12" customHeight="1">
      <c r="A29" s="17" t="s">
        <v>53</v>
      </c>
      <c r="B29" s="18" t="s">
        <v>54</v>
      </c>
      <c r="C29" s="53"/>
    </row>
    <row r="30" spans="1:3" s="13" customFormat="1" ht="12" customHeight="1">
      <c r="A30" s="17" t="s">
        <v>55</v>
      </c>
      <c r="B30" s="18" t="s">
        <v>56</v>
      </c>
      <c r="C30" s="53">
        <v>200000</v>
      </c>
    </row>
    <row r="31" spans="1:3" s="13" customFormat="1" ht="12" customHeight="1">
      <c r="A31" s="17" t="s">
        <v>57</v>
      </c>
      <c r="B31" s="18" t="s">
        <v>58</v>
      </c>
      <c r="C31" s="53"/>
    </row>
    <row r="32" spans="1:3" s="13" customFormat="1" ht="12" customHeight="1">
      <c r="A32" s="17" t="s">
        <v>59</v>
      </c>
      <c r="B32" s="18" t="s">
        <v>60</v>
      </c>
      <c r="C32" s="53"/>
    </row>
    <row r="33" spans="1:3" s="13" customFormat="1" ht="12" customHeight="1">
      <c r="A33" s="17" t="s">
        <v>61</v>
      </c>
      <c r="B33" s="18" t="s">
        <v>62</v>
      </c>
      <c r="C33" s="53"/>
    </row>
    <row r="34" spans="1:3" s="13" customFormat="1" ht="12" customHeight="1" thickBot="1">
      <c r="A34" s="20" t="s">
        <v>63</v>
      </c>
      <c r="B34" s="25" t="s">
        <v>64</v>
      </c>
      <c r="C34" s="57"/>
    </row>
    <row r="35" spans="1:3" s="13" customFormat="1" ht="12" customHeight="1" thickBot="1">
      <c r="A35" s="10" t="s">
        <v>65</v>
      </c>
      <c r="B35" s="11" t="s">
        <v>66</v>
      </c>
      <c r="C35" s="12">
        <v>38682354</v>
      </c>
    </row>
    <row r="36" spans="1:3" s="13" customFormat="1" ht="12" customHeight="1">
      <c r="A36" s="14" t="s">
        <v>67</v>
      </c>
      <c r="B36" s="15" t="s">
        <v>68</v>
      </c>
      <c r="C36" s="16">
        <v>1000000</v>
      </c>
    </row>
    <row r="37" spans="1:3" s="13" customFormat="1" ht="12" customHeight="1">
      <c r="A37" s="17" t="s">
        <v>69</v>
      </c>
      <c r="B37" s="18" t="s">
        <v>70</v>
      </c>
      <c r="C37" s="16">
        <v>29458546</v>
      </c>
    </row>
    <row r="38" spans="1:3" s="13" customFormat="1" ht="12" customHeight="1">
      <c r="A38" s="17" t="s">
        <v>71</v>
      </c>
      <c r="B38" s="18" t="s">
        <v>72</v>
      </c>
      <c r="C38" s="16">
        <v>0</v>
      </c>
    </row>
    <row r="39" spans="1:3" s="13" customFormat="1" ht="12" customHeight="1">
      <c r="A39" s="17" t="s">
        <v>73</v>
      </c>
      <c r="B39" s="18" t="s">
        <v>74</v>
      </c>
      <c r="C39" s="16">
        <v>0</v>
      </c>
    </row>
    <row r="40" spans="1:3" s="13" customFormat="1" ht="12" customHeight="1">
      <c r="A40" s="17" t="s">
        <v>75</v>
      </c>
      <c r="B40" s="18" t="s">
        <v>76</v>
      </c>
      <c r="C40" s="16">
        <v>0</v>
      </c>
    </row>
    <row r="41" spans="1:3" s="13" customFormat="1" ht="12" customHeight="1">
      <c r="A41" s="17" t="s">
        <v>77</v>
      </c>
      <c r="B41" s="18" t="s">
        <v>78</v>
      </c>
      <c r="C41" s="16">
        <v>8223808</v>
      </c>
    </row>
    <row r="42" spans="1:3" s="13" customFormat="1" ht="12" customHeight="1">
      <c r="A42" s="17" t="s">
        <v>79</v>
      </c>
      <c r="B42" s="18" t="s">
        <v>80</v>
      </c>
      <c r="C42" s="53"/>
    </row>
    <row r="43" spans="1:3" s="13" customFormat="1" ht="12" customHeight="1">
      <c r="A43" s="17" t="s">
        <v>81</v>
      </c>
      <c r="B43" s="18" t="s">
        <v>82</v>
      </c>
      <c r="C43" s="53"/>
    </row>
    <row r="44" spans="1:3" s="13" customFormat="1" ht="12" customHeight="1">
      <c r="A44" s="17" t="s">
        <v>83</v>
      </c>
      <c r="B44" s="18" t="s">
        <v>84</v>
      </c>
      <c r="C44" s="27"/>
    </row>
    <row r="45" spans="1:3" s="13" customFormat="1" ht="12" customHeight="1">
      <c r="A45" s="20" t="s">
        <v>85</v>
      </c>
      <c r="B45" s="23" t="s">
        <v>86</v>
      </c>
      <c r="C45" s="81"/>
    </row>
    <row r="46" spans="1:3" s="13" customFormat="1" ht="12" customHeight="1" thickBot="1">
      <c r="A46" s="20" t="s">
        <v>87</v>
      </c>
      <c r="B46" s="21" t="s">
        <v>88</v>
      </c>
      <c r="C46" s="81"/>
    </row>
    <row r="47" spans="1:3" s="13" customFormat="1" ht="12" customHeight="1" thickBot="1">
      <c r="A47" s="10" t="s">
        <v>89</v>
      </c>
      <c r="B47" s="11" t="s">
        <v>90</v>
      </c>
      <c r="C47" s="12">
        <v>0</v>
      </c>
    </row>
    <row r="48" spans="1:3" s="13" customFormat="1" ht="12" customHeight="1">
      <c r="A48" s="14" t="s">
        <v>91</v>
      </c>
      <c r="B48" s="15" t="s">
        <v>92</v>
      </c>
      <c r="C48" s="26"/>
    </row>
    <row r="49" spans="1:3" s="13" customFormat="1" ht="12" customHeight="1">
      <c r="A49" s="17" t="s">
        <v>93</v>
      </c>
      <c r="B49" s="18" t="s">
        <v>94</v>
      </c>
      <c r="C49" s="27"/>
    </row>
    <row r="50" spans="1:3" s="13" customFormat="1" ht="12" customHeight="1">
      <c r="A50" s="17" t="s">
        <v>95</v>
      </c>
      <c r="B50" s="18" t="s">
        <v>96</v>
      </c>
      <c r="C50" s="27"/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v>0</v>
      </c>
    </row>
    <row r="54" spans="1:3" s="13" customFormat="1" ht="12" customHeight="1">
      <c r="A54" s="14" t="s">
        <v>103</v>
      </c>
      <c r="B54" s="15" t="s">
        <v>104</v>
      </c>
      <c r="C54" s="16"/>
    </row>
    <row r="55" spans="1:3" s="13" customFormat="1" ht="12" customHeight="1">
      <c r="A55" s="17" t="s">
        <v>105</v>
      </c>
      <c r="B55" s="18" t="s">
        <v>106</v>
      </c>
      <c r="C55" s="53"/>
    </row>
    <row r="56" spans="1:3" s="13" customFormat="1" ht="12" customHeight="1">
      <c r="A56" s="17" t="s">
        <v>107</v>
      </c>
      <c r="B56" s="18" t="s">
        <v>108</v>
      </c>
      <c r="C56" s="53"/>
    </row>
    <row r="57" spans="1:3" s="13" customFormat="1" ht="12" customHeight="1" thickBot="1">
      <c r="A57" s="20" t="s">
        <v>109</v>
      </c>
      <c r="B57" s="21" t="s">
        <v>110</v>
      </c>
      <c r="C57" s="57"/>
    </row>
    <row r="58" spans="1:3" s="13" customFormat="1" ht="12" customHeight="1" thickBot="1">
      <c r="A58" s="10" t="s">
        <v>111</v>
      </c>
      <c r="B58" s="22" t="s">
        <v>112</v>
      </c>
      <c r="C58" s="12">
        <v>0</v>
      </c>
    </row>
    <row r="59" spans="1:3" s="13" customFormat="1" ht="12" customHeight="1">
      <c r="A59" s="14" t="s">
        <v>113</v>
      </c>
      <c r="B59" s="15" t="s">
        <v>114</v>
      </c>
      <c r="C59" s="27"/>
    </row>
    <row r="60" spans="1:3" s="13" customFormat="1" ht="12" customHeight="1">
      <c r="A60" s="17" t="s">
        <v>115</v>
      </c>
      <c r="B60" s="18" t="s">
        <v>116</v>
      </c>
      <c r="C60" s="27"/>
    </row>
    <row r="61" spans="1:3" s="13" customFormat="1" ht="12" customHeight="1">
      <c r="A61" s="17" t="s">
        <v>117</v>
      </c>
      <c r="B61" s="18" t="s">
        <v>118</v>
      </c>
      <c r="C61" s="27"/>
    </row>
    <row r="62" spans="1:3" s="13" customFormat="1" ht="12" customHeight="1" thickBot="1">
      <c r="A62" s="20" t="s">
        <v>119</v>
      </c>
      <c r="B62" s="21" t="s">
        <v>120</v>
      </c>
      <c r="C62" s="27"/>
    </row>
    <row r="63" spans="1:3" s="13" customFormat="1" ht="12" customHeight="1" thickBot="1">
      <c r="A63" s="28" t="s">
        <v>121</v>
      </c>
      <c r="B63" s="11" t="s">
        <v>122</v>
      </c>
      <c r="C63" s="24">
        <v>38882354</v>
      </c>
    </row>
    <row r="64" spans="1:3" s="13" customFormat="1" ht="12" customHeight="1" thickBot="1">
      <c r="A64" s="29" t="s">
        <v>123</v>
      </c>
      <c r="B64" s="22" t="s">
        <v>124</v>
      </c>
      <c r="C64" s="12">
        <v>0</v>
      </c>
    </row>
    <row r="65" spans="1:3" s="13" customFormat="1" ht="12" customHeight="1">
      <c r="A65" s="14" t="s">
        <v>125</v>
      </c>
      <c r="B65" s="15" t="s">
        <v>126</v>
      </c>
      <c r="C65" s="27"/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v>0</v>
      </c>
    </row>
    <row r="74" spans="1:3" s="13" customFormat="1" ht="12" customHeight="1">
      <c r="A74" s="14" t="s">
        <v>143</v>
      </c>
      <c r="B74" s="15" t="s">
        <v>144</v>
      </c>
      <c r="C74" s="27"/>
    </row>
    <row r="75" spans="1:3" s="13" customFormat="1" ht="12" customHeight="1" thickBot="1">
      <c r="A75" s="20" t="s">
        <v>145</v>
      </c>
      <c r="B75" s="21" t="s">
        <v>146</v>
      </c>
      <c r="C75" s="27"/>
    </row>
    <row r="76" spans="1:3" s="13" customFormat="1" ht="12" customHeight="1" thickBot="1">
      <c r="A76" s="29" t="s">
        <v>147</v>
      </c>
      <c r="B76" s="22" t="s">
        <v>148</v>
      </c>
      <c r="C76" s="12"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v>0</v>
      </c>
    </row>
    <row r="88" spans="1:3" s="13" customFormat="1" ht="16.5" customHeight="1" thickBot="1">
      <c r="A88" s="36" t="s">
        <v>171</v>
      </c>
      <c r="B88" s="37" t="s">
        <v>172</v>
      </c>
      <c r="C88" s="24">
        <v>38882354</v>
      </c>
    </row>
    <row r="89" spans="1:3" s="13" customFormat="1" ht="17.25" customHeight="1">
      <c r="A89" s="38"/>
      <c r="B89" s="39"/>
      <c r="C89" s="40"/>
    </row>
    <row r="90" spans="1:3" ht="16.5" customHeight="1">
      <c r="A90" s="314" t="s">
        <v>173</v>
      </c>
      <c r="B90" s="314"/>
      <c r="C90" s="314"/>
    </row>
    <row r="91" spans="1:3" s="42" customFormat="1" ht="16.5" customHeight="1" thickBot="1">
      <c r="A91" s="316" t="s">
        <v>174</v>
      </c>
      <c r="B91" s="316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552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44635273</v>
      </c>
    </row>
    <row r="95" spans="1:3" ht="12" customHeight="1">
      <c r="A95" s="49" t="s">
        <v>9</v>
      </c>
      <c r="B95" s="50" t="s">
        <v>177</v>
      </c>
      <c r="C95" s="82">
        <v>15114550</v>
      </c>
    </row>
    <row r="96" spans="1:3" ht="12" customHeight="1">
      <c r="A96" s="17" t="s">
        <v>11</v>
      </c>
      <c r="B96" s="52" t="s">
        <v>178</v>
      </c>
      <c r="C96" s="53">
        <v>3430521</v>
      </c>
    </row>
    <row r="97" spans="1:3" ht="12" customHeight="1">
      <c r="A97" s="17" t="s">
        <v>13</v>
      </c>
      <c r="B97" s="52" t="s">
        <v>179</v>
      </c>
      <c r="C97" s="53">
        <v>26009859</v>
      </c>
    </row>
    <row r="98" spans="1:3" ht="12" customHeight="1">
      <c r="A98" s="17" t="s">
        <v>15</v>
      </c>
      <c r="B98" s="55" t="s">
        <v>180</v>
      </c>
      <c r="C98" s="53">
        <v>0</v>
      </c>
    </row>
    <row r="99" spans="1:3" ht="12" customHeight="1">
      <c r="A99" s="17" t="s">
        <v>181</v>
      </c>
      <c r="B99" s="56" t="s">
        <v>182</v>
      </c>
      <c r="C99" s="16">
        <v>80343</v>
      </c>
    </row>
    <row r="100" spans="1:3" ht="12" customHeight="1">
      <c r="A100" s="17" t="s">
        <v>19</v>
      </c>
      <c r="B100" s="52" t="s">
        <v>183</v>
      </c>
      <c r="C100" s="57"/>
    </row>
    <row r="101" spans="1:3" ht="12" customHeight="1">
      <c r="A101" s="17" t="s">
        <v>184</v>
      </c>
      <c r="B101" s="58" t="s">
        <v>185</v>
      </c>
      <c r="C101" s="57"/>
    </row>
    <row r="102" spans="1:3" ht="12" customHeight="1">
      <c r="A102" s="17" t="s">
        <v>186</v>
      </c>
      <c r="B102" s="58" t="s">
        <v>187</v>
      </c>
      <c r="C102" s="57"/>
    </row>
    <row r="103" spans="1:3" ht="12" customHeight="1">
      <c r="A103" s="17" t="s">
        <v>188</v>
      </c>
      <c r="B103" s="59" t="s">
        <v>189</v>
      </c>
      <c r="C103" s="57"/>
    </row>
    <row r="104" spans="1:3" ht="12" customHeight="1">
      <c r="A104" s="17" t="s">
        <v>190</v>
      </c>
      <c r="B104" s="60" t="s">
        <v>191</v>
      </c>
      <c r="C104" s="57"/>
    </row>
    <row r="105" spans="1:3" ht="12" customHeight="1">
      <c r="A105" s="17" t="s">
        <v>192</v>
      </c>
      <c r="B105" s="60" t="s">
        <v>193</v>
      </c>
      <c r="C105" s="57"/>
    </row>
    <row r="106" spans="1:3" ht="12" customHeight="1">
      <c r="A106" s="17" t="s">
        <v>194</v>
      </c>
      <c r="B106" s="59" t="s">
        <v>195</v>
      </c>
      <c r="C106" s="57"/>
    </row>
    <row r="107" spans="1:3" ht="12" customHeight="1">
      <c r="A107" s="17" t="s">
        <v>196</v>
      </c>
      <c r="B107" s="59" t="s">
        <v>197</v>
      </c>
      <c r="C107" s="57"/>
    </row>
    <row r="108" spans="1:3" ht="12" customHeight="1">
      <c r="A108" s="17" t="s">
        <v>198</v>
      </c>
      <c r="B108" s="60" t="s">
        <v>199</v>
      </c>
      <c r="C108" s="57"/>
    </row>
    <row r="109" spans="1:3" ht="12" customHeight="1">
      <c r="A109" s="61" t="s">
        <v>200</v>
      </c>
      <c r="B109" s="58" t="s">
        <v>201</v>
      </c>
      <c r="C109" s="57"/>
    </row>
    <row r="110" spans="1:3" ht="12" customHeight="1">
      <c r="A110" s="17" t="s">
        <v>202</v>
      </c>
      <c r="B110" s="58" t="s">
        <v>203</v>
      </c>
      <c r="C110" s="57"/>
    </row>
    <row r="111" spans="1:3" ht="12" customHeight="1">
      <c r="A111" s="20" t="s">
        <v>204</v>
      </c>
      <c r="B111" s="58" t="s">
        <v>205</v>
      </c>
      <c r="C111" s="57">
        <v>0</v>
      </c>
    </row>
    <row r="112" spans="1:3" ht="12" customHeight="1">
      <c r="A112" s="17" t="s">
        <v>206</v>
      </c>
      <c r="B112" s="55" t="s">
        <v>207</v>
      </c>
      <c r="C112" s="53"/>
    </row>
    <row r="113" spans="1:3" ht="12" customHeight="1">
      <c r="A113" s="17" t="s">
        <v>208</v>
      </c>
      <c r="B113" s="52" t="s">
        <v>209</v>
      </c>
      <c r="C113" s="53"/>
    </row>
    <row r="114" spans="1:3" ht="12" customHeight="1" thickBot="1">
      <c r="A114" s="83" t="s">
        <v>210</v>
      </c>
      <c r="B114" s="84" t="s">
        <v>211</v>
      </c>
      <c r="C114" s="85"/>
    </row>
    <row r="115" spans="1:3" ht="12" customHeight="1" thickBot="1">
      <c r="A115" s="86" t="s">
        <v>21</v>
      </c>
      <c r="B115" s="87" t="s">
        <v>212</v>
      </c>
      <c r="C115" s="88">
        <v>0</v>
      </c>
    </row>
    <row r="116" spans="1:3" ht="12" customHeight="1">
      <c r="A116" s="14" t="s">
        <v>23</v>
      </c>
      <c r="B116" s="52" t="s">
        <v>213</v>
      </c>
      <c r="C116" s="16"/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53"/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65"/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/>
    </row>
    <row r="129" spans="1:3" ht="12" customHeight="1" thickBot="1">
      <c r="A129" s="10" t="s">
        <v>35</v>
      </c>
      <c r="B129" s="68" t="s">
        <v>231</v>
      </c>
      <c r="C129" s="12">
        <v>44635273</v>
      </c>
    </row>
    <row r="130" spans="1:3" ht="12" customHeight="1" thickBot="1">
      <c r="A130" s="10" t="s">
        <v>232</v>
      </c>
      <c r="B130" s="68" t="s">
        <v>233</v>
      </c>
      <c r="C130" s="12">
        <v>0</v>
      </c>
    </row>
    <row r="131" spans="1:3" ht="12" customHeight="1">
      <c r="A131" s="14" t="s">
        <v>51</v>
      </c>
      <c r="B131" s="64" t="s">
        <v>234</v>
      </c>
      <c r="C131" s="65"/>
    </row>
    <row r="132" spans="1:3" ht="12" customHeight="1">
      <c r="A132" s="14" t="s">
        <v>53</v>
      </c>
      <c r="B132" s="64" t="s">
        <v>235</v>
      </c>
      <c r="C132" s="65"/>
    </row>
    <row r="133" spans="1:3" ht="12" customHeight="1" thickBot="1">
      <c r="A133" s="61" t="s">
        <v>55</v>
      </c>
      <c r="B133" s="64" t="s">
        <v>236</v>
      </c>
      <c r="C133" s="65"/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/>
    </row>
    <row r="136" spans="1:3" ht="12" customHeight="1">
      <c r="A136" s="14" t="s">
        <v>69</v>
      </c>
      <c r="B136" s="69" t="s">
        <v>239</v>
      </c>
      <c r="C136" s="65"/>
    </row>
    <row r="137" spans="1:3" ht="12" customHeight="1">
      <c r="A137" s="14" t="s">
        <v>71</v>
      </c>
      <c r="B137" s="69" t="s">
        <v>240</v>
      </c>
      <c r="C137" s="65"/>
    </row>
    <row r="138" spans="1:3" ht="12" customHeight="1">
      <c r="A138" s="14" t="s">
        <v>73</v>
      </c>
      <c r="B138" s="69" t="s">
        <v>241</v>
      </c>
      <c r="C138" s="65"/>
    </row>
    <row r="139" spans="1:3" ht="12" customHeight="1">
      <c r="A139" s="14" t="s">
        <v>75</v>
      </c>
      <c r="B139" s="69" t="s">
        <v>242</v>
      </c>
      <c r="C139" s="65"/>
    </row>
    <row r="140" spans="1:3" ht="12" customHeight="1" thickBot="1">
      <c r="A140" s="61" t="s">
        <v>77</v>
      </c>
      <c r="B140" s="69" t="s">
        <v>243</v>
      </c>
      <c r="C140" s="65"/>
    </row>
    <row r="141" spans="1:3" ht="12" customHeight="1" thickBot="1">
      <c r="A141" s="10" t="s">
        <v>89</v>
      </c>
      <c r="B141" s="68" t="s">
        <v>244</v>
      </c>
      <c r="C141" s="24">
        <v>0</v>
      </c>
    </row>
    <row r="142" spans="1:3" ht="12" customHeight="1">
      <c r="A142" s="14" t="s">
        <v>91</v>
      </c>
      <c r="B142" s="69" t="s">
        <v>245</v>
      </c>
      <c r="C142" s="65"/>
    </row>
    <row r="143" spans="1:3" ht="12" customHeight="1">
      <c r="A143" s="14" t="s">
        <v>93</v>
      </c>
      <c r="B143" s="69" t="s">
        <v>246</v>
      </c>
      <c r="C143" s="65"/>
    </row>
    <row r="144" spans="1:3" ht="12" customHeight="1">
      <c r="A144" s="14" t="s">
        <v>95</v>
      </c>
      <c r="B144" s="69" t="s">
        <v>247</v>
      </c>
      <c r="C144" s="65"/>
    </row>
    <row r="145" spans="1:9" ht="12" customHeight="1" thickBot="1">
      <c r="A145" s="61" t="s">
        <v>97</v>
      </c>
      <c r="B145" s="70" t="s">
        <v>248</v>
      </c>
      <c r="C145" s="65"/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0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44635273</v>
      </c>
    </row>
    <row r="156" spans="1:9" ht="7.5" customHeight="1"/>
    <row r="157" spans="1:9">
      <c r="A157" s="317" t="s">
        <v>264</v>
      </c>
      <c r="B157" s="317"/>
      <c r="C157" s="317"/>
    </row>
    <row r="158" spans="1:9" ht="15" customHeight="1" thickBot="1">
      <c r="A158" s="315" t="s">
        <v>265</v>
      </c>
      <c r="B158" s="315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-5752919</v>
      </c>
      <c r="D159" s="80"/>
    </row>
    <row r="160" spans="1:9" ht="27.75" customHeight="1" thickBot="1">
      <c r="A160" s="10" t="s">
        <v>21</v>
      </c>
      <c r="B160" s="63" t="s">
        <v>270</v>
      </c>
      <c r="C160" s="12">
        <f>+C87-C154</f>
        <v>0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59" fitToHeight="2" orientation="portrait" r:id="rId1"/>
  <headerFooter alignWithMargins="0">
    <oddHeader>&amp;C&amp;"Times New Roman CE,Félkövér"&amp;12
Ibrány Város Önkormányzata
2017. ÉVI KÖLTSÉGVETÉS
ÖNKÉNT VÁLLALT FELADATAINAK MÉRLEGE
&amp;R&amp;"Times New Roman CE,Félkövér dőlt"&amp;11 3. melléklet</oddHeader>
  </headerFooter>
  <rowBreaks count="1" manualBreakCount="1">
    <brk id="88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I160"/>
  <sheetViews>
    <sheetView view="pageBreakPreview" topLeftCell="A79" zoomScaleNormal="130" zoomScaleSheetLayoutView="100" workbookViewId="0">
      <selection activeCell="C92" sqref="C92:C155"/>
    </sheetView>
  </sheetViews>
  <sheetFormatPr defaultRowHeight="15.75"/>
  <cols>
    <col min="1" max="1" width="9.5" style="78" customWidth="1"/>
    <col min="2" max="2" width="91.6640625" style="78" customWidth="1"/>
    <col min="3" max="3" width="21.6640625" style="79" customWidth="1"/>
    <col min="4" max="4" width="9" style="1" customWidth="1"/>
    <col min="5" max="16384" width="9.33203125" style="1"/>
  </cols>
  <sheetData>
    <row r="1" spans="1:3" ht="35.25" customHeight="1">
      <c r="A1" s="313" t="s">
        <v>517</v>
      </c>
      <c r="B1" s="313"/>
      <c r="C1" s="313"/>
    </row>
    <row r="2" spans="1:3" ht="15.95" customHeight="1">
      <c r="A2" s="314" t="s">
        <v>0</v>
      </c>
      <c r="B2" s="314"/>
      <c r="C2" s="314"/>
    </row>
    <row r="3" spans="1:3" ht="15.95" customHeight="1" thickBot="1">
      <c r="A3" s="315" t="s">
        <v>1</v>
      </c>
      <c r="B3" s="315"/>
      <c r="C3" s="2" t="s">
        <v>2</v>
      </c>
    </row>
    <row r="4" spans="1:3" ht="38.1" customHeight="1" thickBot="1">
      <c r="A4" s="3" t="s">
        <v>3</v>
      </c>
      <c r="B4" s="4" t="s">
        <v>4</v>
      </c>
      <c r="C4" s="5" t="str">
        <f>+CONCATENATE(LEFT([1]ÖSSZEFÜGGÉSEK!A5,4),". évi előirányzat")</f>
        <v>2017. évi előirányzat</v>
      </c>
    </row>
    <row r="5" spans="1:3" s="9" customFormat="1" ht="12" customHeight="1" thickBot="1">
      <c r="A5" s="6"/>
      <c r="B5" s="7" t="s">
        <v>5</v>
      </c>
      <c r="C5" s="8" t="s">
        <v>6</v>
      </c>
    </row>
    <row r="6" spans="1:3" s="13" customFormat="1" ht="12" customHeight="1" thickBot="1">
      <c r="A6" s="10" t="s">
        <v>7</v>
      </c>
      <c r="B6" s="11" t="s">
        <v>8</v>
      </c>
      <c r="C6" s="12">
        <f>+C7+C8+C9+C10+C11+C12</f>
        <v>0</v>
      </c>
    </row>
    <row r="7" spans="1:3" s="13" customFormat="1" ht="12" customHeight="1">
      <c r="A7" s="14" t="s">
        <v>9</v>
      </c>
      <c r="B7" s="15" t="s">
        <v>10</v>
      </c>
      <c r="C7" s="16"/>
    </row>
    <row r="8" spans="1:3" s="13" customFormat="1" ht="12" customHeight="1">
      <c r="A8" s="17" t="s">
        <v>11</v>
      </c>
      <c r="B8" s="18" t="s">
        <v>12</v>
      </c>
      <c r="C8" s="53"/>
    </row>
    <row r="9" spans="1:3" s="13" customFormat="1" ht="12" customHeight="1">
      <c r="A9" s="17" t="s">
        <v>13</v>
      </c>
      <c r="B9" s="18" t="s">
        <v>14</v>
      </c>
      <c r="C9" s="53"/>
    </row>
    <row r="10" spans="1:3" s="13" customFormat="1" ht="12" customHeight="1">
      <c r="A10" s="17" t="s">
        <v>15</v>
      </c>
      <c r="B10" s="18" t="s">
        <v>16</v>
      </c>
      <c r="C10" s="53"/>
    </row>
    <row r="11" spans="1:3" s="13" customFormat="1" ht="12" customHeight="1">
      <c r="A11" s="17" t="s">
        <v>17</v>
      </c>
      <c r="B11" s="19" t="s">
        <v>18</v>
      </c>
      <c r="C11" s="53"/>
    </row>
    <row r="12" spans="1:3" s="13" customFormat="1" ht="12" customHeight="1" thickBot="1">
      <c r="A12" s="20" t="s">
        <v>19</v>
      </c>
      <c r="B12" s="21" t="s">
        <v>20</v>
      </c>
      <c r="C12" s="53"/>
    </row>
    <row r="13" spans="1:3" s="13" customFormat="1" ht="12" customHeight="1" thickBot="1">
      <c r="A13" s="10" t="s">
        <v>21</v>
      </c>
      <c r="B13" s="22" t="s">
        <v>22</v>
      </c>
      <c r="C13" s="12">
        <f>+C14+C15+C16+C17+C18</f>
        <v>0</v>
      </c>
    </row>
    <row r="14" spans="1:3" s="13" customFormat="1" ht="12" customHeight="1">
      <c r="A14" s="14" t="s">
        <v>23</v>
      </c>
      <c r="B14" s="15" t="s">
        <v>24</v>
      </c>
      <c r="C14" s="16"/>
    </row>
    <row r="15" spans="1:3" s="13" customFormat="1" ht="12" customHeight="1">
      <c r="A15" s="17" t="s">
        <v>25</v>
      </c>
      <c r="B15" s="18" t="s">
        <v>26</v>
      </c>
      <c r="C15" s="53"/>
    </row>
    <row r="16" spans="1:3" s="13" customFormat="1" ht="12" customHeight="1">
      <c r="A16" s="17" t="s">
        <v>27</v>
      </c>
      <c r="B16" s="18" t="s">
        <v>28</v>
      </c>
      <c r="C16" s="53"/>
    </row>
    <row r="17" spans="1:3" s="13" customFormat="1" ht="12" customHeight="1">
      <c r="A17" s="17" t="s">
        <v>29</v>
      </c>
      <c r="B17" s="18" t="s">
        <v>30</v>
      </c>
      <c r="C17" s="53"/>
    </row>
    <row r="18" spans="1:3" s="13" customFormat="1" ht="12" customHeight="1">
      <c r="A18" s="17" t="s">
        <v>31</v>
      </c>
      <c r="B18" s="18" t="s">
        <v>32</v>
      </c>
      <c r="C18" s="53"/>
    </row>
    <row r="19" spans="1:3" s="13" customFormat="1" ht="12" customHeight="1" thickBot="1">
      <c r="A19" s="20" t="s">
        <v>33</v>
      </c>
      <c r="B19" s="21" t="s">
        <v>34</v>
      </c>
      <c r="C19" s="57"/>
    </row>
    <row r="20" spans="1:3" s="13" customFormat="1" ht="12" customHeight="1" thickBot="1">
      <c r="A20" s="10" t="s">
        <v>35</v>
      </c>
      <c r="B20" s="11" t="s">
        <v>36</v>
      </c>
      <c r="C20" s="12">
        <f>+C21+C22+C23+C24+C25</f>
        <v>0</v>
      </c>
    </row>
    <row r="21" spans="1:3" s="13" customFormat="1" ht="12" customHeight="1">
      <c r="A21" s="14" t="s">
        <v>37</v>
      </c>
      <c r="B21" s="15" t="s">
        <v>38</v>
      </c>
      <c r="C21" s="16"/>
    </row>
    <row r="22" spans="1:3" s="13" customFormat="1" ht="12" customHeight="1">
      <c r="A22" s="17" t="s">
        <v>39</v>
      </c>
      <c r="B22" s="18" t="s">
        <v>40</v>
      </c>
      <c r="C22" s="53"/>
    </row>
    <row r="23" spans="1:3" s="13" customFormat="1" ht="12" customHeight="1">
      <c r="A23" s="17" t="s">
        <v>41</v>
      </c>
      <c r="B23" s="18" t="s">
        <v>42</v>
      </c>
      <c r="C23" s="53"/>
    </row>
    <row r="24" spans="1:3" s="13" customFormat="1" ht="12" customHeight="1">
      <c r="A24" s="17" t="s">
        <v>43</v>
      </c>
      <c r="B24" s="18" t="s">
        <v>44</v>
      </c>
      <c r="C24" s="53"/>
    </row>
    <row r="25" spans="1:3" s="13" customFormat="1" ht="12" customHeight="1">
      <c r="A25" s="17" t="s">
        <v>45</v>
      </c>
      <c r="B25" s="18" t="s">
        <v>46</v>
      </c>
      <c r="C25" s="53"/>
    </row>
    <row r="26" spans="1:3" s="13" customFormat="1" ht="12" customHeight="1" thickBot="1">
      <c r="A26" s="20" t="s">
        <v>47</v>
      </c>
      <c r="B26" s="23" t="s">
        <v>48</v>
      </c>
      <c r="C26" s="57"/>
    </row>
    <row r="27" spans="1:3" s="13" customFormat="1" ht="12" customHeight="1" thickBot="1">
      <c r="A27" s="10" t="s">
        <v>49</v>
      </c>
      <c r="B27" s="11" t="s">
        <v>269</v>
      </c>
      <c r="C27" s="24">
        <f>SUM(C28:C34)</f>
        <v>0</v>
      </c>
    </row>
    <row r="28" spans="1:3" s="13" customFormat="1" ht="12" customHeight="1">
      <c r="A28" s="14" t="s">
        <v>51</v>
      </c>
      <c r="B28" s="15" t="s">
        <v>52</v>
      </c>
      <c r="C28" s="16"/>
    </row>
    <row r="29" spans="1:3" s="13" customFormat="1" ht="12" customHeight="1">
      <c r="A29" s="17" t="s">
        <v>53</v>
      </c>
      <c r="B29" s="18" t="s">
        <v>54</v>
      </c>
      <c r="C29" s="53"/>
    </row>
    <row r="30" spans="1:3" s="13" customFormat="1" ht="12" customHeight="1">
      <c r="A30" s="17" t="s">
        <v>55</v>
      </c>
      <c r="B30" s="18" t="s">
        <v>56</v>
      </c>
      <c r="C30" s="53"/>
    </row>
    <row r="31" spans="1:3" s="13" customFormat="1" ht="12" customHeight="1">
      <c r="A31" s="17" t="s">
        <v>57</v>
      </c>
      <c r="B31" s="18" t="s">
        <v>58</v>
      </c>
      <c r="C31" s="53"/>
    </row>
    <row r="32" spans="1:3" s="13" customFormat="1" ht="12" customHeight="1">
      <c r="A32" s="17" t="s">
        <v>59</v>
      </c>
      <c r="B32" s="18" t="s">
        <v>60</v>
      </c>
      <c r="C32" s="53"/>
    </row>
    <row r="33" spans="1:3" s="13" customFormat="1" ht="12" customHeight="1">
      <c r="A33" s="17" t="s">
        <v>61</v>
      </c>
      <c r="B33" s="18" t="s">
        <v>62</v>
      </c>
      <c r="C33" s="53"/>
    </row>
    <row r="34" spans="1:3" s="13" customFormat="1" ht="12" customHeight="1" thickBot="1">
      <c r="A34" s="20" t="s">
        <v>63</v>
      </c>
      <c r="B34" s="25" t="s">
        <v>64</v>
      </c>
      <c r="C34" s="57"/>
    </row>
    <row r="35" spans="1:3" s="13" customFormat="1" ht="12" customHeight="1" thickBot="1">
      <c r="A35" s="10" t="s">
        <v>65</v>
      </c>
      <c r="B35" s="11" t="s">
        <v>66</v>
      </c>
      <c r="C35" s="12">
        <f>SUM(C36:C46)</f>
        <v>0</v>
      </c>
    </row>
    <row r="36" spans="1:3" s="13" customFormat="1" ht="12" customHeight="1">
      <c r="A36" s="14" t="s">
        <v>67</v>
      </c>
      <c r="B36" s="15" t="s">
        <v>68</v>
      </c>
      <c r="C36" s="16"/>
    </row>
    <row r="37" spans="1:3" s="13" customFormat="1" ht="12" customHeight="1">
      <c r="A37" s="17" t="s">
        <v>69</v>
      </c>
      <c r="B37" s="18" t="s">
        <v>70</v>
      </c>
      <c r="C37" s="53"/>
    </row>
    <row r="38" spans="1:3" s="13" customFormat="1" ht="12" customHeight="1">
      <c r="A38" s="17" t="s">
        <v>71</v>
      </c>
      <c r="B38" s="18" t="s">
        <v>72</v>
      </c>
      <c r="C38" s="53"/>
    </row>
    <row r="39" spans="1:3" s="13" customFormat="1" ht="12" customHeight="1">
      <c r="A39" s="17" t="s">
        <v>73</v>
      </c>
      <c r="B39" s="18" t="s">
        <v>74</v>
      </c>
      <c r="C39" s="53"/>
    </row>
    <row r="40" spans="1:3" s="13" customFormat="1" ht="12" customHeight="1">
      <c r="A40" s="17" t="s">
        <v>75</v>
      </c>
      <c r="B40" s="18" t="s">
        <v>76</v>
      </c>
      <c r="C40" s="53"/>
    </row>
    <row r="41" spans="1:3" s="13" customFormat="1" ht="12" customHeight="1">
      <c r="A41" s="17" t="s">
        <v>77</v>
      </c>
      <c r="B41" s="18" t="s">
        <v>78</v>
      </c>
      <c r="C41" s="53"/>
    </row>
    <row r="42" spans="1:3" s="13" customFormat="1" ht="12" customHeight="1">
      <c r="A42" s="17" t="s">
        <v>79</v>
      </c>
      <c r="B42" s="18" t="s">
        <v>80</v>
      </c>
      <c r="C42" s="53"/>
    </row>
    <row r="43" spans="1:3" s="13" customFormat="1" ht="12" customHeight="1">
      <c r="A43" s="17" t="s">
        <v>81</v>
      </c>
      <c r="B43" s="18" t="s">
        <v>82</v>
      </c>
      <c r="C43" s="53"/>
    </row>
    <row r="44" spans="1:3" s="13" customFormat="1" ht="12" customHeight="1">
      <c r="A44" s="17" t="s">
        <v>83</v>
      </c>
      <c r="B44" s="18" t="s">
        <v>84</v>
      </c>
      <c r="C44" s="27"/>
    </row>
    <row r="45" spans="1:3" s="13" customFormat="1" ht="12" customHeight="1">
      <c r="A45" s="20" t="s">
        <v>85</v>
      </c>
      <c r="B45" s="23" t="s">
        <v>86</v>
      </c>
      <c r="C45" s="81"/>
    </row>
    <row r="46" spans="1:3" s="13" customFormat="1" ht="12" customHeight="1" thickBot="1">
      <c r="A46" s="20" t="s">
        <v>87</v>
      </c>
      <c r="B46" s="21" t="s">
        <v>88</v>
      </c>
      <c r="C46" s="81"/>
    </row>
    <row r="47" spans="1:3" s="13" customFormat="1" ht="12" customHeight="1" thickBot="1">
      <c r="A47" s="10" t="s">
        <v>89</v>
      </c>
      <c r="B47" s="11" t="s">
        <v>90</v>
      </c>
      <c r="C47" s="12">
        <f>SUM(C48:C52)</f>
        <v>0</v>
      </c>
    </row>
    <row r="48" spans="1:3" s="13" customFormat="1" ht="12" customHeight="1">
      <c r="A48" s="14" t="s">
        <v>91</v>
      </c>
      <c r="B48" s="15" t="s">
        <v>92</v>
      </c>
      <c r="C48" s="26"/>
    </row>
    <row r="49" spans="1:3" s="13" customFormat="1" ht="12" customHeight="1">
      <c r="A49" s="17" t="s">
        <v>93</v>
      </c>
      <c r="B49" s="18" t="s">
        <v>94</v>
      </c>
      <c r="C49" s="27"/>
    </row>
    <row r="50" spans="1:3" s="13" customFormat="1" ht="12" customHeight="1">
      <c r="A50" s="17" t="s">
        <v>95</v>
      </c>
      <c r="B50" s="18" t="s">
        <v>96</v>
      </c>
      <c r="C50" s="27"/>
    </row>
    <row r="51" spans="1:3" s="13" customFormat="1" ht="12" customHeight="1">
      <c r="A51" s="17" t="s">
        <v>97</v>
      </c>
      <c r="B51" s="18" t="s">
        <v>98</v>
      </c>
      <c r="C51" s="27"/>
    </row>
    <row r="52" spans="1:3" s="13" customFormat="1" ht="12" customHeight="1" thickBot="1">
      <c r="A52" s="20" t="s">
        <v>99</v>
      </c>
      <c r="B52" s="21" t="s">
        <v>100</v>
      </c>
      <c r="C52" s="81"/>
    </row>
    <row r="53" spans="1:3" s="13" customFormat="1" ht="12" customHeight="1" thickBot="1">
      <c r="A53" s="10" t="s">
        <v>101</v>
      </c>
      <c r="B53" s="11" t="s">
        <v>102</v>
      </c>
      <c r="C53" s="12">
        <f>SUM(C54:C56)</f>
        <v>0</v>
      </c>
    </row>
    <row r="54" spans="1:3" s="13" customFormat="1" ht="12" customHeight="1">
      <c r="A54" s="14" t="s">
        <v>103</v>
      </c>
      <c r="B54" s="15" t="s">
        <v>104</v>
      </c>
      <c r="C54" s="16"/>
    </row>
    <row r="55" spans="1:3" s="13" customFormat="1" ht="12" customHeight="1">
      <c r="A55" s="17" t="s">
        <v>105</v>
      </c>
      <c r="B55" s="18" t="s">
        <v>106</v>
      </c>
      <c r="C55" s="53"/>
    </row>
    <row r="56" spans="1:3" s="13" customFormat="1" ht="12" customHeight="1">
      <c r="A56" s="17" t="s">
        <v>107</v>
      </c>
      <c r="B56" s="18" t="s">
        <v>108</v>
      </c>
      <c r="C56" s="53"/>
    </row>
    <row r="57" spans="1:3" s="13" customFormat="1" ht="12" customHeight="1" thickBot="1">
      <c r="A57" s="20" t="s">
        <v>109</v>
      </c>
      <c r="B57" s="21" t="s">
        <v>110</v>
      </c>
      <c r="C57" s="57"/>
    </row>
    <row r="58" spans="1:3" s="13" customFormat="1" ht="12" customHeight="1" thickBot="1">
      <c r="A58" s="10" t="s">
        <v>111</v>
      </c>
      <c r="B58" s="22" t="s">
        <v>112</v>
      </c>
      <c r="C58" s="12">
        <f>SUM(C59:C61)</f>
        <v>0</v>
      </c>
    </row>
    <row r="59" spans="1:3" s="13" customFormat="1" ht="12" customHeight="1">
      <c r="A59" s="14" t="s">
        <v>113</v>
      </c>
      <c r="B59" s="15" t="s">
        <v>114</v>
      </c>
      <c r="C59" s="27"/>
    </row>
    <row r="60" spans="1:3" s="13" customFormat="1" ht="12" customHeight="1">
      <c r="A60" s="17" t="s">
        <v>115</v>
      </c>
      <c r="B60" s="18" t="s">
        <v>116</v>
      </c>
      <c r="C60" s="27"/>
    </row>
    <row r="61" spans="1:3" s="13" customFormat="1" ht="12" customHeight="1">
      <c r="A61" s="17" t="s">
        <v>117</v>
      </c>
      <c r="B61" s="18" t="s">
        <v>118</v>
      </c>
      <c r="C61" s="27"/>
    </row>
    <row r="62" spans="1:3" s="13" customFormat="1" ht="12" customHeight="1" thickBot="1">
      <c r="A62" s="20" t="s">
        <v>119</v>
      </c>
      <c r="B62" s="21" t="s">
        <v>120</v>
      </c>
      <c r="C62" s="27"/>
    </row>
    <row r="63" spans="1:3" s="13" customFormat="1" ht="12" customHeight="1" thickBot="1">
      <c r="A63" s="28" t="s">
        <v>121</v>
      </c>
      <c r="B63" s="11" t="s">
        <v>122</v>
      </c>
      <c r="C63" s="24">
        <f>+C6+C13+C20+C27+C35+C47+C53+C58</f>
        <v>0</v>
      </c>
    </row>
    <row r="64" spans="1:3" s="13" customFormat="1" ht="12" customHeight="1" thickBot="1">
      <c r="A64" s="29" t="s">
        <v>123</v>
      </c>
      <c r="B64" s="22" t="s">
        <v>124</v>
      </c>
      <c r="C64" s="12">
        <f>SUM(C65:C67)</f>
        <v>0</v>
      </c>
    </row>
    <row r="65" spans="1:3" s="13" customFormat="1" ht="12" customHeight="1">
      <c r="A65" s="14" t="s">
        <v>125</v>
      </c>
      <c r="B65" s="15" t="s">
        <v>126</v>
      </c>
      <c r="C65" s="27"/>
    </row>
    <row r="66" spans="1:3" s="13" customFormat="1" ht="12" customHeight="1">
      <c r="A66" s="17" t="s">
        <v>127</v>
      </c>
      <c r="B66" s="18" t="s">
        <v>128</v>
      </c>
      <c r="C66" s="27"/>
    </row>
    <row r="67" spans="1:3" s="13" customFormat="1" ht="12" customHeight="1" thickBot="1">
      <c r="A67" s="20" t="s">
        <v>129</v>
      </c>
      <c r="B67" s="30" t="s">
        <v>130</v>
      </c>
      <c r="C67" s="27"/>
    </row>
    <row r="68" spans="1:3" s="13" customFormat="1" ht="12" customHeight="1" thickBot="1">
      <c r="A68" s="29" t="s">
        <v>131</v>
      </c>
      <c r="B68" s="22" t="s">
        <v>132</v>
      </c>
      <c r="C68" s="12">
        <f>SUM(C69:C72)</f>
        <v>0</v>
      </c>
    </row>
    <row r="69" spans="1:3" s="13" customFormat="1" ht="12" customHeight="1">
      <c r="A69" s="14" t="s">
        <v>133</v>
      </c>
      <c r="B69" s="15" t="s">
        <v>134</v>
      </c>
      <c r="C69" s="27"/>
    </row>
    <row r="70" spans="1:3" s="13" customFormat="1" ht="12" customHeight="1">
      <c r="A70" s="17" t="s">
        <v>135</v>
      </c>
      <c r="B70" s="18" t="s">
        <v>136</v>
      </c>
      <c r="C70" s="27"/>
    </row>
    <row r="71" spans="1:3" s="13" customFormat="1" ht="12" customHeight="1">
      <c r="A71" s="17" t="s">
        <v>137</v>
      </c>
      <c r="B71" s="18" t="s">
        <v>138</v>
      </c>
      <c r="C71" s="27"/>
    </row>
    <row r="72" spans="1:3" s="13" customFormat="1" ht="12" customHeight="1" thickBot="1">
      <c r="A72" s="20" t="s">
        <v>139</v>
      </c>
      <c r="B72" s="21" t="s">
        <v>140</v>
      </c>
      <c r="C72" s="27"/>
    </row>
    <row r="73" spans="1:3" s="13" customFormat="1" ht="12" customHeight="1" thickBot="1">
      <c r="A73" s="29" t="s">
        <v>141</v>
      </c>
      <c r="B73" s="22" t="s">
        <v>142</v>
      </c>
      <c r="C73" s="12">
        <f>SUM(C74:C75)</f>
        <v>0</v>
      </c>
    </row>
    <row r="74" spans="1:3" s="13" customFormat="1" ht="12" customHeight="1">
      <c r="A74" s="14" t="s">
        <v>143</v>
      </c>
      <c r="B74" s="15" t="s">
        <v>144</v>
      </c>
      <c r="C74" s="27"/>
    </row>
    <row r="75" spans="1:3" s="13" customFormat="1" ht="12" customHeight="1" thickBot="1">
      <c r="A75" s="20" t="s">
        <v>145</v>
      </c>
      <c r="B75" s="21" t="s">
        <v>146</v>
      </c>
      <c r="C75" s="27"/>
    </row>
    <row r="76" spans="1:3" s="13" customFormat="1" ht="12" customHeight="1" thickBot="1">
      <c r="A76" s="29" t="s">
        <v>147</v>
      </c>
      <c r="B76" s="22" t="s">
        <v>148</v>
      </c>
      <c r="C76" s="12">
        <f>SUM(C77:C79)</f>
        <v>0</v>
      </c>
    </row>
    <row r="77" spans="1:3" s="13" customFormat="1" ht="12" customHeight="1">
      <c r="A77" s="14" t="s">
        <v>149</v>
      </c>
      <c r="B77" s="15" t="s">
        <v>150</v>
      </c>
      <c r="C77" s="27"/>
    </row>
    <row r="78" spans="1:3" s="13" customFormat="1" ht="12" customHeight="1">
      <c r="A78" s="17" t="s">
        <v>151</v>
      </c>
      <c r="B78" s="18" t="s">
        <v>152</v>
      </c>
      <c r="C78" s="27"/>
    </row>
    <row r="79" spans="1:3" s="13" customFormat="1" ht="12" customHeight="1" thickBot="1">
      <c r="A79" s="20" t="s">
        <v>153</v>
      </c>
      <c r="B79" s="21" t="s">
        <v>154</v>
      </c>
      <c r="C79" s="27"/>
    </row>
    <row r="80" spans="1:3" s="13" customFormat="1" ht="12" customHeight="1" thickBot="1">
      <c r="A80" s="29" t="s">
        <v>155</v>
      </c>
      <c r="B80" s="22" t="s">
        <v>156</v>
      </c>
      <c r="C80" s="12">
        <f>SUM(C81:C84)</f>
        <v>0</v>
      </c>
    </row>
    <row r="81" spans="1:3" s="13" customFormat="1" ht="12" customHeight="1">
      <c r="A81" s="31" t="s">
        <v>157</v>
      </c>
      <c r="B81" s="15" t="s">
        <v>158</v>
      </c>
      <c r="C81" s="27"/>
    </row>
    <row r="82" spans="1:3" s="13" customFormat="1" ht="12" customHeight="1">
      <c r="A82" s="32" t="s">
        <v>159</v>
      </c>
      <c r="B82" s="18" t="s">
        <v>160</v>
      </c>
      <c r="C82" s="27"/>
    </row>
    <row r="83" spans="1:3" s="13" customFormat="1" ht="12" customHeight="1">
      <c r="A83" s="32" t="s">
        <v>161</v>
      </c>
      <c r="B83" s="18" t="s">
        <v>162</v>
      </c>
      <c r="C83" s="27"/>
    </row>
    <row r="84" spans="1:3" s="13" customFormat="1" ht="12" customHeight="1" thickBot="1">
      <c r="A84" s="33" t="s">
        <v>163</v>
      </c>
      <c r="B84" s="21" t="s">
        <v>164</v>
      </c>
      <c r="C84" s="27"/>
    </row>
    <row r="85" spans="1:3" s="13" customFormat="1" ht="12" customHeight="1" thickBot="1">
      <c r="A85" s="29" t="s">
        <v>165</v>
      </c>
      <c r="B85" s="22" t="s">
        <v>166</v>
      </c>
      <c r="C85" s="34"/>
    </row>
    <row r="86" spans="1:3" s="13" customFormat="1" ht="13.5" customHeight="1" thickBot="1">
      <c r="A86" s="29" t="s">
        <v>167</v>
      </c>
      <c r="B86" s="22" t="s">
        <v>168</v>
      </c>
      <c r="C86" s="34"/>
    </row>
    <row r="87" spans="1:3" s="13" customFormat="1" ht="15.75" customHeight="1" thickBot="1">
      <c r="A87" s="29" t="s">
        <v>169</v>
      </c>
      <c r="B87" s="35" t="s">
        <v>170</v>
      </c>
      <c r="C87" s="24">
        <f>+C64+C68+C73+C76+C80+C86+C85</f>
        <v>0</v>
      </c>
    </row>
    <row r="88" spans="1:3" s="13" customFormat="1" ht="16.5" customHeight="1" thickBot="1">
      <c r="A88" s="36" t="s">
        <v>171</v>
      </c>
      <c r="B88" s="37" t="s">
        <v>172</v>
      </c>
      <c r="C88" s="24">
        <f>+C63+C87</f>
        <v>0</v>
      </c>
    </row>
    <row r="89" spans="1:3" s="13" customFormat="1" ht="14.25" customHeight="1">
      <c r="A89" s="38"/>
      <c r="B89" s="39"/>
      <c r="C89" s="40"/>
    </row>
    <row r="90" spans="1:3" ht="16.5" customHeight="1">
      <c r="A90" s="314" t="s">
        <v>173</v>
      </c>
      <c r="B90" s="314"/>
      <c r="C90" s="314"/>
    </row>
    <row r="91" spans="1:3" s="42" customFormat="1" ht="16.5" customHeight="1" thickBot="1">
      <c r="A91" s="316" t="s">
        <v>174</v>
      </c>
      <c r="B91" s="316"/>
      <c r="C91" s="41" t="s">
        <v>2</v>
      </c>
    </row>
    <row r="92" spans="1:3" ht="38.1" customHeight="1" thickBot="1">
      <c r="A92" s="3" t="s">
        <v>3</v>
      </c>
      <c r="B92" s="4" t="s">
        <v>175</v>
      </c>
      <c r="C92" s="5" t="s">
        <v>552</v>
      </c>
    </row>
    <row r="93" spans="1:3" s="9" customFormat="1" ht="12" customHeight="1" thickBot="1">
      <c r="A93" s="43"/>
      <c r="B93" s="44" t="s">
        <v>5</v>
      </c>
      <c r="C93" s="45" t="s">
        <v>6</v>
      </c>
    </row>
    <row r="94" spans="1:3" ht="12" customHeight="1" thickBot="1">
      <c r="A94" s="46" t="s">
        <v>7</v>
      </c>
      <c r="B94" s="47" t="s">
        <v>176</v>
      </c>
      <c r="C94" s="48">
        <v>24793206</v>
      </c>
    </row>
    <row r="95" spans="1:3" ht="12" customHeight="1">
      <c r="A95" s="49" t="s">
        <v>9</v>
      </c>
      <c r="B95" s="50" t="s">
        <v>177</v>
      </c>
      <c r="C95" s="82">
        <v>18681211</v>
      </c>
    </row>
    <row r="96" spans="1:3" ht="12" customHeight="1">
      <c r="A96" s="17" t="s">
        <v>11</v>
      </c>
      <c r="B96" s="52" t="s">
        <v>178</v>
      </c>
      <c r="C96" s="53">
        <v>4671754</v>
      </c>
    </row>
    <row r="97" spans="1:3" ht="12" customHeight="1">
      <c r="A97" s="17" t="s">
        <v>13</v>
      </c>
      <c r="B97" s="52" t="s">
        <v>179</v>
      </c>
      <c r="C97" s="16">
        <v>1440241</v>
      </c>
    </row>
    <row r="98" spans="1:3" ht="12" customHeight="1">
      <c r="A98" s="17" t="s">
        <v>15</v>
      </c>
      <c r="B98" s="55" t="s">
        <v>180</v>
      </c>
      <c r="C98" s="57"/>
    </row>
    <row r="99" spans="1:3" ht="12" customHeight="1">
      <c r="A99" s="17" t="s">
        <v>181</v>
      </c>
      <c r="B99" s="56" t="s">
        <v>182</v>
      </c>
      <c r="C99" s="57"/>
    </row>
    <row r="100" spans="1:3" ht="12" customHeight="1">
      <c r="A100" s="17" t="s">
        <v>19</v>
      </c>
      <c r="B100" s="52" t="s">
        <v>183</v>
      </c>
      <c r="C100" s="57"/>
    </row>
    <row r="101" spans="1:3" ht="12" customHeight="1">
      <c r="A101" s="17" t="s">
        <v>184</v>
      </c>
      <c r="B101" s="58" t="s">
        <v>185</v>
      </c>
      <c r="C101" s="57"/>
    </row>
    <row r="102" spans="1:3" ht="12" customHeight="1">
      <c r="A102" s="17" t="s">
        <v>186</v>
      </c>
      <c r="B102" s="58" t="s">
        <v>187</v>
      </c>
      <c r="C102" s="57"/>
    </row>
    <row r="103" spans="1:3" ht="12" customHeight="1">
      <c r="A103" s="17" t="s">
        <v>188</v>
      </c>
      <c r="B103" s="59" t="s">
        <v>189</v>
      </c>
      <c r="C103" s="57"/>
    </row>
    <row r="104" spans="1:3" ht="12" customHeight="1">
      <c r="A104" s="17" t="s">
        <v>190</v>
      </c>
      <c r="B104" s="60" t="s">
        <v>191</v>
      </c>
      <c r="C104" s="57"/>
    </row>
    <row r="105" spans="1:3" ht="12" customHeight="1">
      <c r="A105" s="17" t="s">
        <v>192</v>
      </c>
      <c r="B105" s="60" t="s">
        <v>193</v>
      </c>
      <c r="C105" s="57"/>
    </row>
    <row r="106" spans="1:3" ht="12" customHeight="1">
      <c r="A106" s="17" t="s">
        <v>194</v>
      </c>
      <c r="B106" s="59" t="s">
        <v>195</v>
      </c>
      <c r="C106" s="57"/>
    </row>
    <row r="107" spans="1:3" ht="12" customHeight="1">
      <c r="A107" s="17" t="s">
        <v>196</v>
      </c>
      <c r="B107" s="59" t="s">
        <v>197</v>
      </c>
      <c r="C107" s="57"/>
    </row>
    <row r="108" spans="1:3" ht="12" customHeight="1">
      <c r="A108" s="17" t="s">
        <v>198</v>
      </c>
      <c r="B108" s="60" t="s">
        <v>199</v>
      </c>
      <c r="C108" s="57"/>
    </row>
    <row r="109" spans="1:3" ht="12" customHeight="1">
      <c r="A109" s="61" t="s">
        <v>200</v>
      </c>
      <c r="B109" s="58" t="s">
        <v>201</v>
      </c>
      <c r="C109" s="57"/>
    </row>
    <row r="110" spans="1:3" ht="12" customHeight="1">
      <c r="A110" s="17" t="s">
        <v>202</v>
      </c>
      <c r="B110" s="58" t="s">
        <v>203</v>
      </c>
      <c r="C110" s="57"/>
    </row>
    <row r="111" spans="1:3" ht="12" customHeight="1">
      <c r="A111" s="20" t="s">
        <v>204</v>
      </c>
      <c r="B111" s="58" t="s">
        <v>205</v>
      </c>
      <c r="C111" s="57"/>
    </row>
    <row r="112" spans="1:3" ht="12" customHeight="1">
      <c r="A112" s="17" t="s">
        <v>206</v>
      </c>
      <c r="B112" s="55" t="s">
        <v>207</v>
      </c>
      <c r="C112" s="53"/>
    </row>
    <row r="113" spans="1:3" ht="12" customHeight="1">
      <c r="A113" s="17" t="s">
        <v>208</v>
      </c>
      <c r="B113" s="52" t="s">
        <v>209</v>
      </c>
      <c r="C113" s="53"/>
    </row>
    <row r="114" spans="1:3" ht="12" customHeight="1" thickBot="1">
      <c r="A114" s="83" t="s">
        <v>210</v>
      </c>
      <c r="B114" s="84" t="s">
        <v>211</v>
      </c>
      <c r="C114" s="85"/>
    </row>
    <row r="115" spans="1:3" ht="12" customHeight="1" thickBot="1">
      <c r="A115" s="86" t="s">
        <v>21</v>
      </c>
      <c r="B115" s="87" t="s">
        <v>212</v>
      </c>
      <c r="C115" s="88">
        <v>0</v>
      </c>
    </row>
    <row r="116" spans="1:3" ht="12" customHeight="1">
      <c r="A116" s="14" t="s">
        <v>23</v>
      </c>
      <c r="B116" s="52" t="s">
        <v>213</v>
      </c>
      <c r="C116" s="16"/>
    </row>
    <row r="117" spans="1:3" ht="12" customHeight="1">
      <c r="A117" s="14" t="s">
        <v>25</v>
      </c>
      <c r="B117" s="64" t="s">
        <v>214</v>
      </c>
      <c r="C117" s="16"/>
    </row>
    <row r="118" spans="1:3" ht="12" customHeight="1">
      <c r="A118" s="14" t="s">
        <v>27</v>
      </c>
      <c r="B118" s="64" t="s">
        <v>215</v>
      </c>
      <c r="C118" s="53"/>
    </row>
    <row r="119" spans="1:3" ht="12" customHeight="1">
      <c r="A119" s="14" t="s">
        <v>29</v>
      </c>
      <c r="B119" s="64" t="s">
        <v>216</v>
      </c>
      <c r="C119" s="65"/>
    </row>
    <row r="120" spans="1:3" ht="12" customHeight="1">
      <c r="A120" s="14" t="s">
        <v>31</v>
      </c>
      <c r="B120" s="21" t="s">
        <v>217</v>
      </c>
      <c r="C120" s="65"/>
    </row>
    <row r="121" spans="1:3" ht="12" customHeight="1">
      <c r="A121" s="14" t="s">
        <v>33</v>
      </c>
      <c r="B121" s="19" t="s">
        <v>218</v>
      </c>
      <c r="C121" s="65"/>
    </row>
    <row r="122" spans="1:3" ht="12" customHeight="1">
      <c r="A122" s="14" t="s">
        <v>219</v>
      </c>
      <c r="B122" s="66" t="s">
        <v>220</v>
      </c>
      <c r="C122" s="65"/>
    </row>
    <row r="123" spans="1:3">
      <c r="A123" s="14" t="s">
        <v>221</v>
      </c>
      <c r="B123" s="60" t="s">
        <v>193</v>
      </c>
      <c r="C123" s="65"/>
    </row>
    <row r="124" spans="1:3" ht="12" customHeight="1">
      <c r="A124" s="14" t="s">
        <v>222</v>
      </c>
      <c r="B124" s="60" t="s">
        <v>223</v>
      </c>
      <c r="C124" s="65"/>
    </row>
    <row r="125" spans="1:3" ht="12" customHeight="1">
      <c r="A125" s="14" t="s">
        <v>224</v>
      </c>
      <c r="B125" s="60" t="s">
        <v>225</v>
      </c>
      <c r="C125" s="65"/>
    </row>
    <row r="126" spans="1:3" ht="12" customHeight="1">
      <c r="A126" s="14" t="s">
        <v>226</v>
      </c>
      <c r="B126" s="60" t="s">
        <v>199</v>
      </c>
      <c r="C126" s="65"/>
    </row>
    <row r="127" spans="1:3" ht="12" customHeight="1">
      <c r="A127" s="14" t="s">
        <v>227</v>
      </c>
      <c r="B127" s="60" t="s">
        <v>228</v>
      </c>
      <c r="C127" s="65"/>
    </row>
    <row r="128" spans="1:3" ht="16.5" thickBot="1">
      <c r="A128" s="61" t="s">
        <v>229</v>
      </c>
      <c r="B128" s="60" t="s">
        <v>230</v>
      </c>
      <c r="C128" s="67"/>
    </row>
    <row r="129" spans="1:3" ht="12" customHeight="1" thickBot="1">
      <c r="A129" s="10" t="s">
        <v>35</v>
      </c>
      <c r="B129" s="68" t="s">
        <v>231</v>
      </c>
      <c r="C129" s="12">
        <v>24793206</v>
      </c>
    </row>
    <row r="130" spans="1:3" ht="12" customHeight="1" thickBot="1">
      <c r="A130" s="10" t="s">
        <v>232</v>
      </c>
      <c r="B130" s="68" t="s">
        <v>233</v>
      </c>
      <c r="C130" s="12">
        <v>0</v>
      </c>
    </row>
    <row r="131" spans="1:3" ht="12" customHeight="1">
      <c r="A131" s="14" t="s">
        <v>51</v>
      </c>
      <c r="B131" s="64" t="s">
        <v>234</v>
      </c>
      <c r="C131" s="65"/>
    </row>
    <row r="132" spans="1:3" ht="12" customHeight="1">
      <c r="A132" s="14" t="s">
        <v>53</v>
      </c>
      <c r="B132" s="64" t="s">
        <v>235</v>
      </c>
      <c r="C132" s="65"/>
    </row>
    <row r="133" spans="1:3" ht="12" customHeight="1" thickBot="1">
      <c r="A133" s="61" t="s">
        <v>55</v>
      </c>
      <c r="B133" s="64" t="s">
        <v>236</v>
      </c>
      <c r="C133" s="65"/>
    </row>
    <row r="134" spans="1:3" ht="12" customHeight="1" thickBot="1">
      <c r="A134" s="10" t="s">
        <v>65</v>
      </c>
      <c r="B134" s="68" t="s">
        <v>237</v>
      </c>
      <c r="C134" s="12">
        <v>0</v>
      </c>
    </row>
    <row r="135" spans="1:3" ht="12" customHeight="1">
      <c r="A135" s="14" t="s">
        <v>67</v>
      </c>
      <c r="B135" s="69" t="s">
        <v>238</v>
      </c>
      <c r="C135" s="65"/>
    </row>
    <row r="136" spans="1:3" ht="12" customHeight="1">
      <c r="A136" s="14" t="s">
        <v>69</v>
      </c>
      <c r="B136" s="69" t="s">
        <v>239</v>
      </c>
      <c r="C136" s="65"/>
    </row>
    <row r="137" spans="1:3" ht="12" customHeight="1">
      <c r="A137" s="14" t="s">
        <v>71</v>
      </c>
      <c r="B137" s="69" t="s">
        <v>240</v>
      </c>
      <c r="C137" s="65"/>
    </row>
    <row r="138" spans="1:3" ht="12" customHeight="1">
      <c r="A138" s="14" t="s">
        <v>73</v>
      </c>
      <c r="B138" s="69" t="s">
        <v>241</v>
      </c>
      <c r="C138" s="65"/>
    </row>
    <row r="139" spans="1:3" ht="12" customHeight="1">
      <c r="A139" s="14" t="s">
        <v>75</v>
      </c>
      <c r="B139" s="69" t="s">
        <v>242</v>
      </c>
      <c r="C139" s="65"/>
    </row>
    <row r="140" spans="1:3" ht="12" customHeight="1" thickBot="1">
      <c r="A140" s="61" t="s">
        <v>77</v>
      </c>
      <c r="B140" s="69" t="s">
        <v>243</v>
      </c>
      <c r="C140" s="65"/>
    </row>
    <row r="141" spans="1:3" ht="12" customHeight="1" thickBot="1">
      <c r="A141" s="10" t="s">
        <v>89</v>
      </c>
      <c r="B141" s="68" t="s">
        <v>244</v>
      </c>
      <c r="C141" s="24">
        <v>0</v>
      </c>
    </row>
    <row r="142" spans="1:3" ht="12" customHeight="1">
      <c r="A142" s="14" t="s">
        <v>91</v>
      </c>
      <c r="B142" s="69" t="s">
        <v>245</v>
      </c>
      <c r="C142" s="65"/>
    </row>
    <row r="143" spans="1:3" ht="12" customHeight="1">
      <c r="A143" s="14" t="s">
        <v>93</v>
      </c>
      <c r="B143" s="69" t="s">
        <v>246</v>
      </c>
      <c r="C143" s="65"/>
    </row>
    <row r="144" spans="1:3" ht="12" customHeight="1">
      <c r="A144" s="14" t="s">
        <v>95</v>
      </c>
      <c r="B144" s="69" t="s">
        <v>247</v>
      </c>
      <c r="C144" s="65"/>
    </row>
    <row r="145" spans="1:9" ht="12" customHeight="1" thickBot="1">
      <c r="A145" s="61" t="s">
        <v>97</v>
      </c>
      <c r="B145" s="70" t="s">
        <v>248</v>
      </c>
      <c r="C145" s="65"/>
    </row>
    <row r="146" spans="1:9" ht="12" customHeight="1" thickBot="1">
      <c r="A146" s="10" t="s">
        <v>249</v>
      </c>
      <c r="B146" s="68" t="s">
        <v>250</v>
      </c>
      <c r="C146" s="71">
        <v>0</v>
      </c>
    </row>
    <row r="147" spans="1:9" ht="12" customHeight="1">
      <c r="A147" s="14" t="s">
        <v>103</v>
      </c>
      <c r="B147" s="69" t="s">
        <v>251</v>
      </c>
      <c r="C147" s="65"/>
    </row>
    <row r="148" spans="1:9" ht="12" customHeight="1">
      <c r="A148" s="14" t="s">
        <v>105</v>
      </c>
      <c r="B148" s="69" t="s">
        <v>252</v>
      </c>
      <c r="C148" s="65"/>
    </row>
    <row r="149" spans="1:9" ht="12" customHeight="1">
      <c r="A149" s="14" t="s">
        <v>107</v>
      </c>
      <c r="B149" s="69" t="s">
        <v>253</v>
      </c>
      <c r="C149" s="65"/>
    </row>
    <row r="150" spans="1:9" ht="12" customHeight="1">
      <c r="A150" s="14" t="s">
        <v>109</v>
      </c>
      <c r="B150" s="69" t="s">
        <v>254</v>
      </c>
      <c r="C150" s="65"/>
    </row>
    <row r="151" spans="1:9" ht="12" customHeight="1" thickBot="1">
      <c r="A151" s="14" t="s">
        <v>255</v>
      </c>
      <c r="B151" s="69" t="s">
        <v>256</v>
      </c>
      <c r="C151" s="65"/>
    </row>
    <row r="152" spans="1:9" ht="12" customHeight="1" thickBot="1">
      <c r="A152" s="10" t="s">
        <v>111</v>
      </c>
      <c r="B152" s="68" t="s">
        <v>257</v>
      </c>
      <c r="C152" s="72"/>
    </row>
    <row r="153" spans="1:9" ht="12" customHeight="1" thickBot="1">
      <c r="A153" s="10" t="s">
        <v>258</v>
      </c>
      <c r="B153" s="68" t="s">
        <v>259</v>
      </c>
      <c r="C153" s="72"/>
    </row>
    <row r="154" spans="1:9" ht="15" customHeight="1" thickBot="1">
      <c r="A154" s="10" t="s">
        <v>260</v>
      </c>
      <c r="B154" s="68" t="s">
        <v>261</v>
      </c>
      <c r="C154" s="73">
        <v>0</v>
      </c>
      <c r="F154" s="74"/>
      <c r="G154" s="75"/>
      <c r="H154" s="75"/>
      <c r="I154" s="75"/>
    </row>
    <row r="155" spans="1:9" s="13" customFormat="1" ht="12.95" customHeight="1" thickBot="1">
      <c r="A155" s="76" t="s">
        <v>262</v>
      </c>
      <c r="B155" s="77" t="s">
        <v>263</v>
      </c>
      <c r="C155" s="73">
        <v>24793206</v>
      </c>
    </row>
    <row r="156" spans="1:9" ht="7.5" customHeight="1"/>
    <row r="157" spans="1:9">
      <c r="A157" s="317" t="s">
        <v>264</v>
      </c>
      <c r="B157" s="317"/>
      <c r="C157" s="317"/>
    </row>
    <row r="158" spans="1:9" ht="15" customHeight="1" thickBot="1">
      <c r="A158" s="315" t="s">
        <v>265</v>
      </c>
      <c r="B158" s="315"/>
      <c r="C158" s="2" t="s">
        <v>266</v>
      </c>
    </row>
    <row r="159" spans="1:9" ht="13.5" customHeight="1" thickBot="1">
      <c r="A159" s="10">
        <v>1</v>
      </c>
      <c r="B159" s="63" t="s">
        <v>267</v>
      </c>
      <c r="C159" s="12">
        <f>+C63-C129</f>
        <v>-24793206</v>
      </c>
      <c r="D159" s="80"/>
    </row>
    <row r="160" spans="1:9" ht="27.75" customHeight="1" thickBot="1">
      <c r="A160" s="10" t="s">
        <v>21</v>
      </c>
      <c r="B160" s="63" t="s">
        <v>268</v>
      </c>
      <c r="C160" s="12">
        <f>+C87-C154</f>
        <v>0</v>
      </c>
    </row>
  </sheetData>
  <mergeCells count="7">
    <mergeCell ref="A157:C157"/>
    <mergeCell ref="A158:B158"/>
    <mergeCell ref="A1:C1"/>
    <mergeCell ref="A2:C2"/>
    <mergeCell ref="A3:B3"/>
    <mergeCell ref="A90:C90"/>
    <mergeCell ref="A91:B91"/>
  </mergeCells>
  <printOptions horizontalCentered="1"/>
  <pageMargins left="0.78740157480314965" right="0.78740157480314965" top="1.4566929133858268" bottom="0.86614173228346458" header="0.78740157480314965" footer="0.59055118110236227"/>
  <pageSetup paperSize="9" scale="59" fitToHeight="2" orientation="portrait" r:id="rId1"/>
  <headerFooter alignWithMargins="0">
    <oddHeader>&amp;C&amp;"Times New Roman CE,Félkövér"&amp;12
Ibrány Város Önkormányzata
2017. ÉVI KÖLTSÉGVETÉS
ÁLLAMIGAZGATÁSI FELADATAINAK MÉRLEGE
&amp;R&amp;"Times New Roman CE,Félkövér dőlt"&amp;11 4. melléklet</oddHeader>
  </headerFooter>
  <rowBreaks count="1" manualBreakCount="1">
    <brk id="88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H34"/>
  <sheetViews>
    <sheetView view="pageBreakPreview" zoomScaleNormal="115" zoomScaleSheetLayoutView="100" workbookViewId="0">
      <selection activeCell="C5" sqref="C5:E33"/>
    </sheetView>
  </sheetViews>
  <sheetFormatPr defaultRowHeight="12.75"/>
  <cols>
    <col min="1" max="1" width="6.83203125" style="89" customWidth="1"/>
    <col min="2" max="2" width="55.1640625" style="92" customWidth="1"/>
    <col min="3" max="3" width="16.33203125" style="89" customWidth="1"/>
    <col min="4" max="4" width="55.1640625" style="89" customWidth="1"/>
    <col min="5" max="5" width="16.33203125" style="89" customWidth="1"/>
    <col min="6" max="6" width="4.83203125" style="89" customWidth="1"/>
    <col min="7" max="7" width="9.33203125" style="89"/>
    <col min="8" max="8" width="10.33203125" style="89" bestFit="1" customWidth="1"/>
    <col min="9" max="16384" width="9.33203125" style="89"/>
  </cols>
  <sheetData>
    <row r="1" spans="1:8" ht="27" customHeight="1">
      <c r="A1" s="322" t="s">
        <v>519</v>
      </c>
      <c r="B1" s="322"/>
      <c r="C1" s="322"/>
      <c r="D1" s="322"/>
      <c r="E1" s="322"/>
    </row>
    <row r="2" spans="1:8" ht="39.75" customHeight="1">
      <c r="B2" s="90" t="s">
        <v>271</v>
      </c>
      <c r="C2" s="91"/>
      <c r="D2" s="91"/>
      <c r="E2" s="91"/>
      <c r="F2" s="318"/>
    </row>
    <row r="3" spans="1:8" ht="14.25" thickBot="1">
      <c r="B3" s="92" t="s">
        <v>518</v>
      </c>
      <c r="E3" s="93" t="s">
        <v>272</v>
      </c>
      <c r="F3" s="318"/>
    </row>
    <row r="4" spans="1:8" ht="18" customHeight="1" thickBot="1">
      <c r="A4" s="319" t="s">
        <v>3</v>
      </c>
      <c r="B4" s="94" t="s">
        <v>273</v>
      </c>
      <c r="C4" s="95"/>
      <c r="D4" s="94" t="s">
        <v>274</v>
      </c>
      <c r="E4" s="96"/>
      <c r="F4" s="318"/>
    </row>
    <row r="5" spans="1:8" s="100" customFormat="1" ht="35.25" customHeight="1" thickBot="1">
      <c r="A5" s="320"/>
      <c r="B5" s="97" t="s">
        <v>275</v>
      </c>
      <c r="C5" s="98" t="s">
        <v>552</v>
      </c>
      <c r="D5" s="97" t="s">
        <v>275</v>
      </c>
      <c r="E5" s="99" t="s">
        <v>552</v>
      </c>
      <c r="F5" s="318"/>
    </row>
    <row r="6" spans="1:8" s="105" customFormat="1" ht="12" customHeight="1" thickBot="1">
      <c r="A6" s="101"/>
      <c r="B6" s="102" t="s">
        <v>5</v>
      </c>
      <c r="C6" s="103" t="s">
        <v>6</v>
      </c>
      <c r="D6" s="102" t="s">
        <v>276</v>
      </c>
      <c r="E6" s="104" t="s">
        <v>277</v>
      </c>
      <c r="F6" s="318"/>
    </row>
    <row r="7" spans="1:8" ht="12.95" customHeight="1">
      <c r="A7" s="106" t="s">
        <v>7</v>
      </c>
      <c r="B7" s="107" t="s">
        <v>278</v>
      </c>
      <c r="C7" s="108">
        <v>512181183</v>
      </c>
      <c r="D7" s="107" t="s">
        <v>279</v>
      </c>
      <c r="E7" s="109">
        <v>571486693</v>
      </c>
      <c r="F7" s="318"/>
    </row>
    <row r="8" spans="1:8" ht="12.95" customHeight="1">
      <c r="A8" s="110" t="s">
        <v>21</v>
      </c>
      <c r="B8" s="111" t="s">
        <v>280</v>
      </c>
      <c r="C8" s="108">
        <v>355188184</v>
      </c>
      <c r="D8" s="111" t="s">
        <v>178</v>
      </c>
      <c r="E8" s="109">
        <v>105206655</v>
      </c>
      <c r="F8" s="318"/>
    </row>
    <row r="9" spans="1:8" ht="12.95" customHeight="1">
      <c r="A9" s="110" t="s">
        <v>35</v>
      </c>
      <c r="B9" s="111" t="s">
        <v>281</v>
      </c>
      <c r="C9" s="112"/>
      <c r="D9" s="111" t="s">
        <v>282</v>
      </c>
      <c r="E9" s="109">
        <v>418196509</v>
      </c>
      <c r="F9" s="318"/>
      <c r="H9" s="89">
        <v>67800000</v>
      </c>
    </row>
    <row r="10" spans="1:8" ht="12.95" customHeight="1">
      <c r="A10" s="110" t="s">
        <v>232</v>
      </c>
      <c r="B10" s="111" t="s">
        <v>283</v>
      </c>
      <c r="C10" s="112">
        <v>100808000</v>
      </c>
      <c r="D10" s="111" t="s">
        <v>180</v>
      </c>
      <c r="E10" s="109">
        <v>24760000</v>
      </c>
      <c r="F10" s="318"/>
      <c r="H10" s="89">
        <v>40000</v>
      </c>
    </row>
    <row r="11" spans="1:8" ht="12.95" customHeight="1">
      <c r="A11" s="110" t="s">
        <v>65</v>
      </c>
      <c r="B11" s="113" t="s">
        <v>284</v>
      </c>
      <c r="C11" s="112">
        <v>99769882</v>
      </c>
      <c r="D11" s="111" t="s">
        <v>182</v>
      </c>
      <c r="E11" s="109">
        <v>30980343</v>
      </c>
      <c r="F11" s="318"/>
      <c r="H11" s="89">
        <v>13500000</v>
      </c>
    </row>
    <row r="12" spans="1:8" ht="12.95" customHeight="1">
      <c r="A12" s="110" t="s">
        <v>89</v>
      </c>
      <c r="B12" s="111" t="s">
        <v>285</v>
      </c>
      <c r="C12" s="114">
        <v>0</v>
      </c>
      <c r="D12" s="111" t="s">
        <v>207</v>
      </c>
      <c r="E12" s="109">
        <v>12481564</v>
      </c>
      <c r="F12" s="318"/>
      <c r="H12" s="89">
        <v>15200000</v>
      </c>
    </row>
    <row r="13" spans="1:8" ht="12.95" customHeight="1">
      <c r="A13" s="110" t="s">
        <v>249</v>
      </c>
      <c r="B13" s="111" t="s">
        <v>286</v>
      </c>
      <c r="C13" s="112"/>
      <c r="D13" s="115"/>
      <c r="E13" s="116"/>
      <c r="F13" s="318"/>
      <c r="H13" s="89">
        <f>SUM(H9:H12)</f>
        <v>96540000</v>
      </c>
    </row>
    <row r="14" spans="1:8" ht="12.95" customHeight="1">
      <c r="A14" s="110" t="s">
        <v>111</v>
      </c>
      <c r="B14" s="115"/>
      <c r="C14" s="112"/>
      <c r="D14" s="115"/>
      <c r="E14" s="116"/>
      <c r="F14" s="318"/>
    </row>
    <row r="15" spans="1:8" ht="12.95" customHeight="1">
      <c r="A15" s="110" t="s">
        <v>258</v>
      </c>
      <c r="B15" s="117"/>
      <c r="C15" s="114"/>
      <c r="D15" s="115"/>
      <c r="E15" s="116"/>
      <c r="F15" s="318"/>
    </row>
    <row r="16" spans="1:8" ht="12.95" customHeight="1">
      <c r="A16" s="110" t="s">
        <v>260</v>
      </c>
      <c r="B16" s="115"/>
      <c r="C16" s="112"/>
      <c r="D16" s="115"/>
      <c r="E16" s="116"/>
      <c r="F16" s="318"/>
    </row>
    <row r="17" spans="1:6" ht="12.95" customHeight="1">
      <c r="A17" s="110" t="s">
        <v>262</v>
      </c>
      <c r="B17" s="115"/>
      <c r="C17" s="112"/>
      <c r="D17" s="115"/>
      <c r="E17" s="116"/>
      <c r="F17" s="318"/>
    </row>
    <row r="18" spans="1:6" ht="12.95" customHeight="1" thickBot="1">
      <c r="A18" s="110" t="s">
        <v>287</v>
      </c>
      <c r="B18" s="118"/>
      <c r="C18" s="119"/>
      <c r="D18" s="115"/>
      <c r="E18" s="120"/>
      <c r="F18" s="318"/>
    </row>
    <row r="19" spans="1:6" ht="15.95" customHeight="1" thickBot="1">
      <c r="A19" s="121" t="s">
        <v>288</v>
      </c>
      <c r="B19" s="122" t="s">
        <v>289</v>
      </c>
      <c r="C19" s="123">
        <v>1067947249</v>
      </c>
      <c r="D19" s="122" t="s">
        <v>290</v>
      </c>
      <c r="E19" s="124">
        <v>1163111764</v>
      </c>
      <c r="F19" s="318"/>
    </row>
    <row r="20" spans="1:6" ht="12.95" customHeight="1">
      <c r="A20" s="125" t="s">
        <v>291</v>
      </c>
      <c r="B20" s="126" t="s">
        <v>292</v>
      </c>
      <c r="C20" s="127">
        <v>113307663</v>
      </c>
      <c r="D20" s="128" t="s">
        <v>293</v>
      </c>
      <c r="E20" s="129"/>
      <c r="F20" s="318"/>
    </row>
    <row r="21" spans="1:6" ht="12.95" customHeight="1">
      <c r="A21" s="130" t="s">
        <v>294</v>
      </c>
      <c r="B21" s="128" t="s">
        <v>295</v>
      </c>
      <c r="C21" s="131">
        <v>112504235</v>
      </c>
      <c r="D21" s="128" t="s">
        <v>296</v>
      </c>
      <c r="E21" s="132"/>
      <c r="F21" s="318"/>
    </row>
    <row r="22" spans="1:6" ht="12.95" customHeight="1">
      <c r="A22" s="130" t="s">
        <v>297</v>
      </c>
      <c r="B22" s="128" t="s">
        <v>298</v>
      </c>
      <c r="C22" s="131">
        <v>803428</v>
      </c>
      <c r="D22" s="128" t="s">
        <v>299</v>
      </c>
      <c r="E22" s="132"/>
      <c r="F22" s="318"/>
    </row>
    <row r="23" spans="1:6" ht="12.95" customHeight="1">
      <c r="A23" s="130" t="s">
        <v>300</v>
      </c>
      <c r="B23" s="128" t="s">
        <v>301</v>
      </c>
      <c r="C23" s="131"/>
      <c r="D23" s="128" t="s">
        <v>302</v>
      </c>
      <c r="E23" s="132"/>
      <c r="F23" s="318"/>
    </row>
    <row r="24" spans="1:6" ht="12.95" customHeight="1">
      <c r="A24" s="130" t="s">
        <v>303</v>
      </c>
      <c r="B24" s="128" t="s">
        <v>304</v>
      </c>
      <c r="C24" s="131"/>
      <c r="D24" s="126" t="s">
        <v>305</v>
      </c>
      <c r="E24" s="132"/>
      <c r="F24" s="318"/>
    </row>
    <row r="25" spans="1:6" ht="12.95" customHeight="1">
      <c r="A25" s="130" t="s">
        <v>306</v>
      </c>
      <c r="B25" s="128" t="s">
        <v>307</v>
      </c>
      <c r="C25" s="133">
        <v>0</v>
      </c>
      <c r="D25" s="128" t="s">
        <v>308</v>
      </c>
      <c r="E25" s="132"/>
      <c r="F25" s="318"/>
    </row>
    <row r="26" spans="1:6" ht="12.95" customHeight="1">
      <c r="A26" s="125" t="s">
        <v>309</v>
      </c>
      <c r="B26" s="126" t="s">
        <v>310</v>
      </c>
      <c r="C26" s="134"/>
      <c r="D26" s="107" t="s">
        <v>247</v>
      </c>
      <c r="E26" s="129"/>
      <c r="F26" s="318"/>
    </row>
    <row r="27" spans="1:6" ht="12.95" customHeight="1">
      <c r="A27" s="130" t="s">
        <v>311</v>
      </c>
      <c r="B27" s="128" t="s">
        <v>312</v>
      </c>
      <c r="C27" s="131"/>
      <c r="D27" s="111" t="s">
        <v>257</v>
      </c>
      <c r="E27" s="132"/>
      <c r="F27" s="318"/>
    </row>
    <row r="28" spans="1:6" ht="12.95" customHeight="1">
      <c r="A28" s="110" t="s">
        <v>313</v>
      </c>
      <c r="B28" s="128" t="s">
        <v>166</v>
      </c>
      <c r="C28" s="131"/>
      <c r="D28" s="111" t="s">
        <v>259</v>
      </c>
      <c r="E28" s="132"/>
      <c r="F28" s="318"/>
    </row>
    <row r="29" spans="1:6" ht="12.95" customHeight="1" thickBot="1">
      <c r="A29" s="135" t="s">
        <v>314</v>
      </c>
      <c r="B29" s="126" t="s">
        <v>168</v>
      </c>
      <c r="C29" s="134"/>
      <c r="D29" s="136" t="s">
        <v>246</v>
      </c>
      <c r="E29" s="129">
        <v>18143148</v>
      </c>
      <c r="F29" s="318"/>
    </row>
    <row r="30" spans="1:6" ht="22.5" customHeight="1" thickBot="1">
      <c r="A30" s="121" t="s">
        <v>315</v>
      </c>
      <c r="B30" s="122" t="s">
        <v>316</v>
      </c>
      <c r="C30" s="123">
        <v>113307663</v>
      </c>
      <c r="D30" s="122" t="s">
        <v>317</v>
      </c>
      <c r="E30" s="124">
        <v>18143148</v>
      </c>
      <c r="F30" s="318"/>
    </row>
    <row r="31" spans="1:6" ht="13.5" thickBot="1">
      <c r="A31" s="121" t="s">
        <v>318</v>
      </c>
      <c r="B31" s="137" t="s">
        <v>319</v>
      </c>
      <c r="C31" s="138">
        <v>1181254912</v>
      </c>
      <c r="D31" s="137" t="s">
        <v>320</v>
      </c>
      <c r="E31" s="138">
        <v>1181254912</v>
      </c>
      <c r="F31" s="318"/>
    </row>
    <row r="32" spans="1:6" ht="13.5" thickBot="1">
      <c r="A32" s="121" t="s">
        <v>321</v>
      </c>
      <c r="B32" s="137" t="s">
        <v>322</v>
      </c>
      <c r="C32" s="138">
        <v>95164515</v>
      </c>
      <c r="D32" s="137" t="s">
        <v>323</v>
      </c>
      <c r="E32" s="138" t="s">
        <v>553</v>
      </c>
      <c r="F32" s="318"/>
    </row>
    <row r="33" spans="1:6" ht="13.5" thickBot="1">
      <c r="A33" s="121" t="s">
        <v>324</v>
      </c>
      <c r="B33" s="137" t="s">
        <v>325</v>
      </c>
      <c r="C33" s="138" t="s">
        <v>553</v>
      </c>
      <c r="D33" s="137" t="s">
        <v>326</v>
      </c>
      <c r="E33" s="138" t="s">
        <v>553</v>
      </c>
      <c r="F33" s="318"/>
    </row>
    <row r="34" spans="1:6" ht="18.75">
      <c r="B34" s="321"/>
      <c r="C34" s="321"/>
      <c r="D34" s="321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scale="97" orientation="landscape" r:id="rId1"/>
  <headerFooter alignWithMargins="0">
    <oddHeader xml:space="preserve">&amp;R&amp;"Times New Roman CE,Félkövér dőlt"&amp;11 </oddHeader>
  </headerFooter>
  <rowBreaks count="1" manualBreakCount="1">
    <brk id="33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34"/>
  <sheetViews>
    <sheetView view="pageBreakPreview" topLeftCell="A13" zoomScale="115" zoomScaleNormal="100" zoomScaleSheetLayoutView="115" workbookViewId="0">
      <selection activeCell="C5" sqref="C5:E34"/>
    </sheetView>
  </sheetViews>
  <sheetFormatPr defaultRowHeight="12.75"/>
  <cols>
    <col min="1" max="1" width="6.83203125" style="89" customWidth="1"/>
    <col min="2" max="2" width="55.1640625" style="92" customWidth="1"/>
    <col min="3" max="3" width="16.33203125" style="89" customWidth="1"/>
    <col min="4" max="4" width="55.1640625" style="89" customWidth="1"/>
    <col min="5" max="5" width="16.33203125" style="89" customWidth="1"/>
    <col min="6" max="6" width="4.83203125" style="89" customWidth="1"/>
    <col min="7" max="16384" width="9.33203125" style="89"/>
  </cols>
  <sheetData>
    <row r="1" spans="1:6" ht="23.25" customHeight="1">
      <c r="A1" s="322" t="s">
        <v>520</v>
      </c>
      <c r="B1" s="322"/>
      <c r="C1" s="322"/>
      <c r="D1" s="322"/>
      <c r="E1" s="322"/>
    </row>
    <row r="2" spans="1:6" ht="31.5">
      <c r="B2" s="90" t="s">
        <v>327</v>
      </c>
      <c r="C2" s="91"/>
      <c r="D2" s="91"/>
      <c r="E2" s="91"/>
      <c r="F2" s="318"/>
    </row>
    <row r="3" spans="1:6" ht="14.25" thickBot="1">
      <c r="B3" s="92" t="s">
        <v>521</v>
      </c>
      <c r="E3" s="93" t="s">
        <v>328</v>
      </c>
      <c r="F3" s="318"/>
    </row>
    <row r="4" spans="1:6" ht="13.5" thickBot="1">
      <c r="A4" s="323" t="s">
        <v>3</v>
      </c>
      <c r="B4" s="94" t="s">
        <v>273</v>
      </c>
      <c r="C4" s="95"/>
      <c r="D4" s="94" t="s">
        <v>274</v>
      </c>
      <c r="E4" s="96"/>
      <c r="F4" s="318"/>
    </row>
    <row r="5" spans="1:6" s="100" customFormat="1" ht="24.75" thickBot="1">
      <c r="A5" s="324"/>
      <c r="B5" s="97" t="s">
        <v>275</v>
      </c>
      <c r="C5" s="98" t="s">
        <v>552</v>
      </c>
      <c r="D5" s="97" t="s">
        <v>275</v>
      </c>
      <c r="E5" s="98" t="s">
        <v>552</v>
      </c>
      <c r="F5" s="318"/>
    </row>
    <row r="6" spans="1:6" s="100" customFormat="1" ht="13.5" thickBot="1">
      <c r="A6" s="101"/>
      <c r="B6" s="102" t="s">
        <v>5</v>
      </c>
      <c r="C6" s="103" t="s">
        <v>6</v>
      </c>
      <c r="D6" s="102" t="s">
        <v>276</v>
      </c>
      <c r="E6" s="104" t="s">
        <v>277</v>
      </c>
      <c r="F6" s="318"/>
    </row>
    <row r="7" spans="1:6" ht="12.95" customHeight="1">
      <c r="A7" s="106" t="s">
        <v>7</v>
      </c>
      <c r="B7" s="107" t="s">
        <v>329</v>
      </c>
      <c r="C7" s="108">
        <v>139531977</v>
      </c>
      <c r="D7" s="107" t="s">
        <v>213</v>
      </c>
      <c r="E7" s="109">
        <v>254248023</v>
      </c>
      <c r="F7" s="318"/>
    </row>
    <row r="8" spans="1:6">
      <c r="A8" s="110" t="s">
        <v>21</v>
      </c>
      <c r="B8" s="111" t="s">
        <v>330</v>
      </c>
      <c r="C8" s="112"/>
      <c r="D8" s="111" t="s">
        <v>331</v>
      </c>
      <c r="E8" s="116"/>
      <c r="F8" s="318"/>
    </row>
    <row r="9" spans="1:6" ht="12.95" customHeight="1">
      <c r="A9" s="110" t="s">
        <v>35</v>
      </c>
      <c r="B9" s="111" t="s">
        <v>332</v>
      </c>
      <c r="C9" s="112">
        <v>27204000</v>
      </c>
      <c r="D9" s="111" t="s">
        <v>215</v>
      </c>
      <c r="E9" s="116">
        <v>16954527</v>
      </c>
      <c r="F9" s="318"/>
    </row>
    <row r="10" spans="1:6" ht="12.95" customHeight="1">
      <c r="A10" s="110" t="s">
        <v>232</v>
      </c>
      <c r="B10" s="111" t="s">
        <v>333</v>
      </c>
      <c r="C10" s="112">
        <v>810000</v>
      </c>
      <c r="D10" s="111" t="s">
        <v>334</v>
      </c>
      <c r="E10" s="116"/>
      <c r="F10" s="318"/>
    </row>
    <row r="11" spans="1:6" ht="12.75" customHeight="1">
      <c r="A11" s="110" t="s">
        <v>65</v>
      </c>
      <c r="B11" s="111" t="s">
        <v>335</v>
      </c>
      <c r="C11" s="112"/>
      <c r="D11" s="111" t="s">
        <v>217</v>
      </c>
      <c r="E11" s="116">
        <v>0</v>
      </c>
      <c r="F11" s="318"/>
    </row>
    <row r="12" spans="1:6" ht="12.95" customHeight="1">
      <c r="A12" s="110" t="s">
        <v>89</v>
      </c>
      <c r="B12" s="111" t="s">
        <v>336</v>
      </c>
      <c r="C12" s="114"/>
      <c r="D12" s="139"/>
      <c r="E12" s="116"/>
      <c r="F12" s="318"/>
    </row>
    <row r="13" spans="1:6" ht="12.95" customHeight="1">
      <c r="A13" s="110" t="s">
        <v>249</v>
      </c>
      <c r="B13" s="115"/>
      <c r="C13" s="112"/>
      <c r="D13" s="139"/>
      <c r="E13" s="116"/>
      <c r="F13" s="318"/>
    </row>
    <row r="14" spans="1:6" ht="12.95" customHeight="1">
      <c r="A14" s="110" t="s">
        <v>111</v>
      </c>
      <c r="B14" s="115"/>
      <c r="C14" s="112"/>
      <c r="D14" s="140"/>
      <c r="E14" s="116"/>
      <c r="F14" s="318"/>
    </row>
    <row r="15" spans="1:6" ht="12.95" customHeight="1">
      <c r="A15" s="110" t="s">
        <v>258</v>
      </c>
      <c r="B15" s="141"/>
      <c r="C15" s="114"/>
      <c r="D15" s="139"/>
      <c r="E15" s="116"/>
      <c r="F15" s="318"/>
    </row>
    <row r="16" spans="1:6">
      <c r="A16" s="110" t="s">
        <v>260</v>
      </c>
      <c r="B16" s="115"/>
      <c r="C16" s="114"/>
      <c r="D16" s="139"/>
      <c r="E16" s="116"/>
      <c r="F16" s="318"/>
    </row>
    <row r="17" spans="1:6" ht="12.95" customHeight="1" thickBot="1">
      <c r="A17" s="135" t="s">
        <v>262</v>
      </c>
      <c r="B17" s="136"/>
      <c r="C17" s="142"/>
      <c r="D17" s="143" t="s">
        <v>207</v>
      </c>
      <c r="E17" s="144"/>
      <c r="F17" s="318"/>
    </row>
    <row r="18" spans="1:6" ht="15.95" customHeight="1" thickBot="1">
      <c r="A18" s="121" t="s">
        <v>287</v>
      </c>
      <c r="B18" s="122" t="s">
        <v>337</v>
      </c>
      <c r="C18" s="123">
        <v>167545977</v>
      </c>
      <c r="D18" s="122" t="s">
        <v>338</v>
      </c>
      <c r="E18" s="124">
        <v>271202550</v>
      </c>
      <c r="F18" s="318"/>
    </row>
    <row r="19" spans="1:6" ht="12.95" customHeight="1">
      <c r="A19" s="106" t="s">
        <v>288</v>
      </c>
      <c r="B19" s="145" t="s">
        <v>339</v>
      </c>
      <c r="C19" s="146">
        <v>78245862</v>
      </c>
      <c r="D19" s="128" t="s">
        <v>293</v>
      </c>
      <c r="E19" s="147"/>
      <c r="F19" s="318"/>
    </row>
    <row r="20" spans="1:6" ht="12.95" customHeight="1">
      <c r="A20" s="110" t="s">
        <v>291</v>
      </c>
      <c r="B20" s="148" t="s">
        <v>340</v>
      </c>
      <c r="C20" s="131">
        <v>78245862</v>
      </c>
      <c r="D20" s="128" t="s">
        <v>341</v>
      </c>
      <c r="E20" s="132"/>
      <c r="F20" s="318"/>
    </row>
    <row r="21" spans="1:6" ht="12.95" customHeight="1">
      <c r="A21" s="106" t="s">
        <v>294</v>
      </c>
      <c r="B21" s="148" t="s">
        <v>342</v>
      </c>
      <c r="C21" s="131"/>
      <c r="D21" s="128" t="s">
        <v>299</v>
      </c>
      <c r="E21" s="132"/>
      <c r="F21" s="318"/>
    </row>
    <row r="22" spans="1:6" ht="12.95" customHeight="1">
      <c r="A22" s="110" t="s">
        <v>297</v>
      </c>
      <c r="B22" s="148" t="s">
        <v>343</v>
      </c>
      <c r="C22" s="131"/>
      <c r="D22" s="128" t="s">
        <v>302</v>
      </c>
      <c r="E22" s="132">
        <v>3532000</v>
      </c>
      <c r="F22" s="318"/>
    </row>
    <row r="23" spans="1:6" ht="12.95" customHeight="1">
      <c r="A23" s="106" t="s">
        <v>300</v>
      </c>
      <c r="B23" s="148" t="s">
        <v>344</v>
      </c>
      <c r="C23" s="131"/>
      <c r="D23" s="126" t="s">
        <v>305</v>
      </c>
      <c r="E23" s="132"/>
      <c r="F23" s="318"/>
    </row>
    <row r="24" spans="1:6" ht="12.95" customHeight="1">
      <c r="A24" s="110" t="s">
        <v>303</v>
      </c>
      <c r="B24" s="149" t="s">
        <v>345</v>
      </c>
      <c r="C24" s="131"/>
      <c r="D24" s="128" t="s">
        <v>346</v>
      </c>
      <c r="E24" s="132"/>
      <c r="F24" s="318"/>
    </row>
    <row r="25" spans="1:6" ht="12.95" customHeight="1">
      <c r="A25" s="106" t="s">
        <v>306</v>
      </c>
      <c r="B25" s="150" t="s">
        <v>347</v>
      </c>
      <c r="C25" s="133">
        <v>29896000</v>
      </c>
      <c r="D25" s="151" t="s">
        <v>348</v>
      </c>
      <c r="E25" s="132"/>
      <c r="F25" s="318"/>
    </row>
    <row r="26" spans="1:6" ht="12.95" customHeight="1">
      <c r="A26" s="110" t="s">
        <v>309</v>
      </c>
      <c r="B26" s="149" t="s">
        <v>349</v>
      </c>
      <c r="C26" s="131">
        <v>29896000</v>
      </c>
      <c r="D26" s="151" t="s">
        <v>248</v>
      </c>
      <c r="E26" s="132">
        <v>953289</v>
      </c>
      <c r="F26" s="318"/>
    </row>
    <row r="27" spans="1:6" ht="12.95" customHeight="1">
      <c r="A27" s="106" t="s">
        <v>311</v>
      </c>
      <c r="B27" s="149" t="s">
        <v>350</v>
      </c>
      <c r="C27" s="131"/>
      <c r="D27" s="152"/>
      <c r="E27" s="132"/>
      <c r="F27" s="318"/>
    </row>
    <row r="28" spans="1:6" ht="12.95" customHeight="1">
      <c r="A28" s="110" t="s">
        <v>313</v>
      </c>
      <c r="B28" s="148" t="s">
        <v>351</v>
      </c>
      <c r="C28" s="131"/>
      <c r="D28" s="153"/>
      <c r="E28" s="132"/>
      <c r="F28" s="318"/>
    </row>
    <row r="29" spans="1:6" ht="12.95" customHeight="1">
      <c r="A29" s="106" t="s">
        <v>314</v>
      </c>
      <c r="B29" s="154" t="s">
        <v>352</v>
      </c>
      <c r="C29" s="131"/>
      <c r="D29" s="115"/>
      <c r="E29" s="132"/>
      <c r="F29" s="318"/>
    </row>
    <row r="30" spans="1:6" ht="12.95" customHeight="1" thickBot="1">
      <c r="A30" s="110" t="s">
        <v>315</v>
      </c>
      <c r="B30" s="155" t="s">
        <v>353</v>
      </c>
      <c r="C30" s="131"/>
      <c r="D30" s="153"/>
      <c r="E30" s="132"/>
      <c r="F30" s="318"/>
    </row>
    <row r="31" spans="1:6" ht="21.75" customHeight="1" thickBot="1">
      <c r="A31" s="121" t="s">
        <v>318</v>
      </c>
      <c r="B31" s="122" t="s">
        <v>354</v>
      </c>
      <c r="C31" s="123">
        <v>108141862</v>
      </c>
      <c r="D31" s="122" t="s">
        <v>355</v>
      </c>
      <c r="E31" s="124">
        <v>4485289</v>
      </c>
      <c r="F31" s="318"/>
    </row>
    <row r="32" spans="1:6" ht="13.5" thickBot="1">
      <c r="A32" s="121" t="s">
        <v>321</v>
      </c>
      <c r="B32" s="137" t="s">
        <v>356</v>
      </c>
      <c r="C32" s="138">
        <v>275687839</v>
      </c>
      <c r="D32" s="137" t="s">
        <v>357</v>
      </c>
      <c r="E32" s="138">
        <v>275687839</v>
      </c>
      <c r="F32" s="318"/>
    </row>
    <row r="33" spans="1:6" ht="13.5" thickBot="1">
      <c r="A33" s="121" t="s">
        <v>324</v>
      </c>
      <c r="B33" s="137" t="s">
        <v>322</v>
      </c>
      <c r="C33" s="138">
        <v>103656573</v>
      </c>
      <c r="D33" s="137" t="s">
        <v>323</v>
      </c>
      <c r="E33" s="138" t="s">
        <v>553</v>
      </c>
      <c r="F33" s="318"/>
    </row>
    <row r="34" spans="1:6" ht="13.5" thickBot="1">
      <c r="A34" s="121" t="s">
        <v>358</v>
      </c>
      <c r="B34" s="137" t="s">
        <v>325</v>
      </c>
      <c r="C34" s="138" t="s">
        <v>553</v>
      </c>
      <c r="D34" s="137" t="s">
        <v>326</v>
      </c>
      <c r="E34" s="138">
        <v>275687839</v>
      </c>
      <c r="F34" s="318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F40"/>
  <sheetViews>
    <sheetView topLeftCell="A25" zoomScaleNormal="100" workbookViewId="0">
      <selection activeCell="B6" sqref="B6:F40"/>
    </sheetView>
  </sheetViews>
  <sheetFormatPr defaultRowHeight="12.75"/>
  <cols>
    <col min="1" max="1" width="34.83203125" style="180" customWidth="1"/>
    <col min="2" max="2" width="12.83203125" style="156" customWidth="1"/>
    <col min="3" max="3" width="14.1640625" style="156" customWidth="1"/>
    <col min="4" max="4" width="14.83203125" style="156" customWidth="1"/>
    <col min="5" max="5" width="12.6640625" style="156" customWidth="1"/>
    <col min="6" max="6" width="15" style="89" customWidth="1"/>
    <col min="7" max="8" width="12.83203125" style="156" customWidth="1"/>
    <col min="9" max="9" width="13.83203125" style="156" customWidth="1"/>
    <col min="10" max="16384" width="9.33203125" style="156"/>
  </cols>
  <sheetData>
    <row r="1" spans="1:6" ht="26.25" customHeight="1">
      <c r="A1" s="326" t="s">
        <v>522</v>
      </c>
      <c r="B1" s="326"/>
      <c r="C1" s="326"/>
      <c r="D1" s="326"/>
      <c r="E1" s="326"/>
      <c r="F1" s="326"/>
    </row>
    <row r="2" spans="1:6" ht="25.5" customHeight="1">
      <c r="A2" s="325" t="s">
        <v>359</v>
      </c>
      <c r="B2" s="325"/>
      <c r="C2" s="325"/>
      <c r="D2" s="325"/>
      <c r="E2" s="325"/>
      <c r="F2" s="325"/>
    </row>
    <row r="3" spans="1:6" ht="22.5" customHeight="1" thickBot="1">
      <c r="A3" s="92"/>
      <c r="B3" s="89"/>
      <c r="C3" s="89"/>
      <c r="D3" s="89"/>
      <c r="E3" s="89"/>
      <c r="F3" s="157" t="s">
        <v>360</v>
      </c>
    </row>
    <row r="4" spans="1:6" s="158" customFormat="1" ht="44.25" customHeight="1" thickBot="1">
      <c r="A4" s="97" t="s">
        <v>361</v>
      </c>
      <c r="B4" s="98" t="s">
        <v>362</v>
      </c>
      <c r="C4" s="98" t="s">
        <v>363</v>
      </c>
      <c r="D4" s="98" t="str">
        <f>+CONCATENATE("Felhasználás   ",LEFT([1]ÖSSZEFÜGGÉSEK!A5,4)-1,". XII. 31-ig")</f>
        <v>Felhasználás   2016. XII. 31-ig</v>
      </c>
      <c r="E4" s="98" t="str">
        <f>+'[1]1.1.sz.mell.'!C3</f>
        <v>2017. évi előirányzat</v>
      </c>
      <c r="F4" s="99" t="str">
        <f>+CONCATENATE(LEFT([1]ÖSSZEFÜGGÉSEK!A5,4),". utáni szükséglet")</f>
        <v>2017. utáni szükséglet</v>
      </c>
    </row>
    <row r="5" spans="1:6" s="89" customFormat="1" ht="12" customHeight="1" thickBot="1">
      <c r="A5" s="159" t="s">
        <v>5</v>
      </c>
      <c r="B5" s="160" t="s">
        <v>6</v>
      </c>
      <c r="C5" s="160" t="s">
        <v>276</v>
      </c>
      <c r="D5" s="160" t="s">
        <v>277</v>
      </c>
      <c r="E5" s="160" t="s">
        <v>364</v>
      </c>
      <c r="F5" s="161" t="s">
        <v>365</v>
      </c>
    </row>
    <row r="6" spans="1:6" ht="15.95" customHeight="1">
      <c r="A6" s="162" t="s">
        <v>366</v>
      </c>
      <c r="B6" s="163">
        <v>10610</v>
      </c>
      <c r="C6" s="164" t="s">
        <v>367</v>
      </c>
      <c r="D6" s="163"/>
      <c r="E6" s="163">
        <v>10610</v>
      </c>
      <c r="F6" s="165">
        <v>0</v>
      </c>
    </row>
    <row r="7" spans="1:6" ht="15.95" customHeight="1">
      <c r="A7" s="162" t="s">
        <v>368</v>
      </c>
      <c r="B7" s="163">
        <v>68640</v>
      </c>
      <c r="C7" s="164" t="s">
        <v>367</v>
      </c>
      <c r="D7" s="163"/>
      <c r="E7" s="163">
        <v>68640</v>
      </c>
      <c r="F7" s="165">
        <v>0</v>
      </c>
    </row>
    <row r="8" spans="1:6" ht="15.95" customHeight="1">
      <c r="A8" s="166" t="s">
        <v>369</v>
      </c>
      <c r="B8" s="167">
        <v>13000</v>
      </c>
      <c r="C8" s="168" t="s">
        <v>367</v>
      </c>
      <c r="D8" s="167"/>
      <c r="E8" s="167">
        <v>13000</v>
      </c>
      <c r="F8" s="165"/>
    </row>
    <row r="9" spans="1:6" ht="15.95" customHeight="1">
      <c r="A9" s="166" t="s">
        <v>370</v>
      </c>
      <c r="B9" s="167">
        <v>3000</v>
      </c>
      <c r="C9" s="168" t="s">
        <v>367</v>
      </c>
      <c r="D9" s="167"/>
      <c r="E9" s="167">
        <v>3000</v>
      </c>
      <c r="F9" s="165"/>
    </row>
    <row r="10" spans="1:6" ht="15.95" customHeight="1">
      <c r="A10" s="166" t="s">
        <v>371</v>
      </c>
      <c r="B10" s="167">
        <v>685</v>
      </c>
      <c r="C10" s="168" t="s">
        <v>367</v>
      </c>
      <c r="D10" s="167"/>
      <c r="E10" s="167">
        <v>685</v>
      </c>
      <c r="F10" s="165"/>
    </row>
    <row r="11" spans="1:6" ht="15.95" customHeight="1">
      <c r="A11" s="166" t="s">
        <v>372</v>
      </c>
      <c r="B11" s="167">
        <v>2000</v>
      </c>
      <c r="C11" s="168" t="s">
        <v>367</v>
      </c>
      <c r="D11" s="167"/>
      <c r="E11" s="167">
        <v>2000</v>
      </c>
      <c r="F11" s="165"/>
    </row>
    <row r="12" spans="1:6" ht="15.95" customHeight="1">
      <c r="A12" s="166" t="s">
        <v>373</v>
      </c>
      <c r="B12" s="167">
        <v>5000</v>
      </c>
      <c r="C12" s="168" t="s">
        <v>367</v>
      </c>
      <c r="D12" s="167"/>
      <c r="E12" s="167">
        <v>5000</v>
      </c>
      <c r="F12" s="165"/>
    </row>
    <row r="13" spans="1:6" ht="15.95" customHeight="1">
      <c r="A13" s="166" t="s">
        <v>374</v>
      </c>
      <c r="B13" s="167">
        <v>227</v>
      </c>
      <c r="C13" s="168" t="s">
        <v>367</v>
      </c>
      <c r="D13" s="167"/>
      <c r="E13" s="167">
        <v>227</v>
      </c>
      <c r="F13" s="165"/>
    </row>
    <row r="14" spans="1:6" ht="15.95" customHeight="1">
      <c r="A14" s="166" t="s">
        <v>375</v>
      </c>
      <c r="B14" s="167">
        <v>5000</v>
      </c>
      <c r="C14" s="168" t="s">
        <v>367</v>
      </c>
      <c r="D14" s="167"/>
      <c r="E14" s="167">
        <v>5000</v>
      </c>
      <c r="F14" s="165"/>
    </row>
    <row r="15" spans="1:6" ht="15.95" customHeight="1">
      <c r="A15" s="166" t="s">
        <v>376</v>
      </c>
      <c r="B15" s="167">
        <v>800</v>
      </c>
      <c r="C15" s="168" t="s">
        <v>367</v>
      </c>
      <c r="D15" s="167"/>
      <c r="E15" s="167">
        <v>800</v>
      </c>
      <c r="F15" s="165"/>
    </row>
    <row r="16" spans="1:6" ht="15.95" customHeight="1">
      <c r="A16" s="166" t="s">
        <v>377</v>
      </c>
      <c r="B16" s="167">
        <v>3000</v>
      </c>
      <c r="C16" s="168" t="s">
        <v>367</v>
      </c>
      <c r="D16" s="167"/>
      <c r="E16" s="167">
        <v>3000</v>
      </c>
      <c r="F16" s="165"/>
    </row>
    <row r="17" spans="1:6" ht="15.95" customHeight="1">
      <c r="A17" s="166" t="s">
        <v>378</v>
      </c>
      <c r="B17" s="167">
        <v>3500</v>
      </c>
      <c r="C17" s="168" t="s">
        <v>367</v>
      </c>
      <c r="D17" s="167"/>
      <c r="E17" s="167">
        <v>3500</v>
      </c>
      <c r="F17" s="165"/>
    </row>
    <row r="18" spans="1:6" ht="15.95" customHeight="1">
      <c r="A18" s="166" t="s">
        <v>379</v>
      </c>
      <c r="B18" s="167">
        <v>3500</v>
      </c>
      <c r="C18" s="168" t="s">
        <v>367</v>
      </c>
      <c r="D18" s="167"/>
      <c r="E18" s="167">
        <v>3500</v>
      </c>
      <c r="F18" s="165"/>
    </row>
    <row r="19" spans="1:6" ht="15.95" customHeight="1">
      <c r="A19" s="166" t="s">
        <v>380</v>
      </c>
      <c r="B19" s="167">
        <v>3600</v>
      </c>
      <c r="C19" s="168" t="s">
        <v>367</v>
      </c>
      <c r="D19" s="167"/>
      <c r="E19" s="167">
        <v>3600</v>
      </c>
      <c r="F19" s="165"/>
    </row>
    <row r="20" spans="1:6" ht="15.95" customHeight="1">
      <c r="A20" s="166" t="s">
        <v>381</v>
      </c>
      <c r="B20" s="167">
        <v>2000</v>
      </c>
      <c r="C20" s="168" t="s">
        <v>367</v>
      </c>
      <c r="D20" s="167"/>
      <c r="E20" s="167">
        <v>2000</v>
      </c>
      <c r="F20" s="165"/>
    </row>
    <row r="21" spans="1:6" ht="15.95" customHeight="1">
      <c r="A21" s="166" t="s">
        <v>382</v>
      </c>
      <c r="B21" s="167">
        <v>3000</v>
      </c>
      <c r="C21" s="168" t="s">
        <v>367</v>
      </c>
      <c r="D21" s="167"/>
      <c r="E21" s="167">
        <v>3000</v>
      </c>
      <c r="F21" s="165"/>
    </row>
    <row r="22" spans="1:6" ht="15.95" customHeight="1">
      <c r="A22" s="166" t="s">
        <v>383</v>
      </c>
      <c r="B22" s="167">
        <v>3400</v>
      </c>
      <c r="C22" s="168" t="s">
        <v>367</v>
      </c>
      <c r="D22" s="167"/>
      <c r="E22" s="167">
        <v>3400</v>
      </c>
      <c r="F22" s="165"/>
    </row>
    <row r="23" spans="1:6" ht="15.95" customHeight="1">
      <c r="A23" s="166" t="s">
        <v>384</v>
      </c>
      <c r="B23" s="167">
        <v>200</v>
      </c>
      <c r="C23" s="168" t="s">
        <v>367</v>
      </c>
      <c r="D23" s="167"/>
      <c r="E23" s="167">
        <v>200</v>
      </c>
      <c r="F23" s="165"/>
    </row>
    <row r="24" spans="1:6" ht="15.95" customHeight="1">
      <c r="A24" s="166" t="s">
        <v>385</v>
      </c>
      <c r="B24" s="167">
        <v>332</v>
      </c>
      <c r="C24" s="168" t="s">
        <v>367</v>
      </c>
      <c r="D24" s="167"/>
      <c r="E24" s="167">
        <v>332</v>
      </c>
      <c r="F24" s="165"/>
    </row>
    <row r="25" spans="1:6" ht="15.95" customHeight="1">
      <c r="A25" s="166" t="s">
        <v>386</v>
      </c>
      <c r="B25" s="167">
        <v>1000</v>
      </c>
      <c r="C25" s="168" t="s">
        <v>367</v>
      </c>
      <c r="D25" s="167"/>
      <c r="E25" s="167">
        <v>1000</v>
      </c>
      <c r="F25" s="165"/>
    </row>
    <row r="26" spans="1:6" ht="15.95" customHeight="1">
      <c r="A26" s="166" t="s">
        <v>387</v>
      </c>
      <c r="B26" s="167">
        <v>130</v>
      </c>
      <c r="C26" s="168" t="s">
        <v>367</v>
      </c>
      <c r="D26" s="167"/>
      <c r="E26" s="167">
        <v>130</v>
      </c>
      <c r="F26" s="165"/>
    </row>
    <row r="27" spans="1:6" ht="15.95" customHeight="1">
      <c r="A27" s="166" t="s">
        <v>388</v>
      </c>
      <c r="B27" s="167">
        <v>112</v>
      </c>
      <c r="C27" s="168" t="s">
        <v>367</v>
      </c>
      <c r="D27" s="167"/>
      <c r="E27" s="167">
        <v>112</v>
      </c>
      <c r="F27" s="165"/>
    </row>
    <row r="28" spans="1:6" ht="15.95" customHeight="1">
      <c r="A28" s="166" t="s">
        <v>389</v>
      </c>
      <c r="B28" s="167">
        <v>34</v>
      </c>
      <c r="C28" s="168" t="s">
        <v>367</v>
      </c>
      <c r="D28" s="167"/>
      <c r="E28" s="167">
        <v>34</v>
      </c>
      <c r="F28" s="165"/>
    </row>
    <row r="29" spans="1:6" ht="15.95" customHeight="1">
      <c r="A29" s="166" t="s">
        <v>390</v>
      </c>
      <c r="B29" s="167">
        <v>120</v>
      </c>
      <c r="C29" s="168" t="s">
        <v>367</v>
      </c>
      <c r="D29" s="167"/>
      <c r="E29" s="167">
        <v>120</v>
      </c>
      <c r="F29" s="165"/>
    </row>
    <row r="30" spans="1:6" ht="15.95" customHeight="1">
      <c r="A30" s="166" t="s">
        <v>391</v>
      </c>
      <c r="B30" s="167">
        <v>15000</v>
      </c>
      <c r="C30" s="168" t="s">
        <v>367</v>
      </c>
      <c r="D30" s="167"/>
      <c r="E30" s="167">
        <v>15000</v>
      </c>
      <c r="F30" s="165"/>
    </row>
    <row r="31" spans="1:6" ht="24.75" customHeight="1">
      <c r="A31" s="162" t="s">
        <v>392</v>
      </c>
      <c r="B31" s="163">
        <v>6000</v>
      </c>
      <c r="C31" s="164" t="s">
        <v>367</v>
      </c>
      <c r="D31" s="163"/>
      <c r="E31" s="163">
        <v>6000</v>
      </c>
      <c r="F31" s="165">
        <v>0</v>
      </c>
    </row>
    <row r="32" spans="1:6" ht="15.95" customHeight="1">
      <c r="A32" s="169" t="s">
        <v>393</v>
      </c>
      <c r="B32" s="163">
        <v>21804</v>
      </c>
      <c r="C32" s="164" t="s">
        <v>367</v>
      </c>
      <c r="D32" s="163"/>
      <c r="E32" s="163">
        <v>21804</v>
      </c>
      <c r="F32" s="165">
        <v>0</v>
      </c>
    </row>
    <row r="33" spans="1:6" ht="15.95" customHeight="1">
      <c r="A33" s="162" t="s">
        <v>394</v>
      </c>
      <c r="B33" s="163">
        <v>10000</v>
      </c>
      <c r="C33" s="164" t="s">
        <v>367</v>
      </c>
      <c r="D33" s="163"/>
      <c r="E33" s="163">
        <v>10000</v>
      </c>
      <c r="F33" s="165">
        <v>0</v>
      </c>
    </row>
    <row r="34" spans="1:6" ht="23.25" customHeight="1">
      <c r="A34" s="170" t="s">
        <v>395</v>
      </c>
      <c r="B34" s="163">
        <v>2472</v>
      </c>
      <c r="C34" s="164" t="s">
        <v>367</v>
      </c>
      <c r="D34" s="163"/>
      <c r="E34" s="163">
        <v>2472</v>
      </c>
      <c r="F34" s="165">
        <v>0</v>
      </c>
    </row>
    <row r="35" spans="1:6" ht="15.95" customHeight="1">
      <c r="A35" s="162" t="s">
        <v>396</v>
      </c>
      <c r="B35" s="163">
        <v>1321</v>
      </c>
      <c r="C35" s="164" t="s">
        <v>367</v>
      </c>
      <c r="D35" s="163"/>
      <c r="E35" s="163">
        <v>1321</v>
      </c>
      <c r="F35" s="165">
        <v>0</v>
      </c>
    </row>
    <row r="36" spans="1:6" ht="15.95" customHeight="1">
      <c r="A36" s="162" t="s">
        <v>397</v>
      </c>
      <c r="B36" s="163">
        <v>1000</v>
      </c>
      <c r="C36" s="164" t="s">
        <v>367</v>
      </c>
      <c r="D36" s="163"/>
      <c r="E36" s="163">
        <v>1000</v>
      </c>
      <c r="F36" s="165">
        <v>0</v>
      </c>
    </row>
    <row r="37" spans="1:6" ht="15.95" customHeight="1">
      <c r="A37" s="162" t="s">
        <v>398</v>
      </c>
      <c r="B37" s="163">
        <v>1524</v>
      </c>
      <c r="C37" s="164" t="s">
        <v>367</v>
      </c>
      <c r="D37" s="163"/>
      <c r="E37" s="163">
        <v>1524</v>
      </c>
      <c r="F37" s="165">
        <v>0</v>
      </c>
    </row>
    <row r="38" spans="1:6" ht="21" customHeight="1">
      <c r="A38" s="171" t="s">
        <v>399</v>
      </c>
      <c r="B38" s="172">
        <v>127643</v>
      </c>
      <c r="C38" s="173" t="s">
        <v>367</v>
      </c>
      <c r="D38" s="172"/>
      <c r="E38" s="172">
        <v>127643</v>
      </c>
      <c r="F38" s="174">
        <v>0</v>
      </c>
    </row>
    <row r="39" spans="1:6" ht="15.95" customHeight="1" thickBot="1">
      <c r="A39" s="118"/>
      <c r="B39" s="172"/>
      <c r="C39" s="173"/>
      <c r="D39" s="172"/>
      <c r="E39" s="172"/>
      <c r="F39" s="174">
        <v>0</v>
      </c>
    </row>
    <row r="40" spans="1:6" s="179" customFormat="1" ht="18" customHeight="1" thickBot="1">
      <c r="A40" s="175" t="s">
        <v>400</v>
      </c>
      <c r="B40" s="176">
        <v>251014</v>
      </c>
      <c r="C40" s="177"/>
      <c r="D40" s="176">
        <v>0</v>
      </c>
      <c r="E40" s="176">
        <v>251014</v>
      </c>
      <c r="F40" s="178"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dőlt"&amp;11 7.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F13"/>
  <sheetViews>
    <sheetView view="pageLayout" zoomScaleNormal="100" workbookViewId="0">
      <selection activeCell="B6" sqref="B6:E13"/>
    </sheetView>
  </sheetViews>
  <sheetFormatPr defaultRowHeight="12.75"/>
  <cols>
    <col min="1" max="1" width="60.6640625" style="180" customWidth="1"/>
    <col min="2" max="2" width="15.6640625" style="156" customWidth="1"/>
    <col min="3" max="3" width="16.33203125" style="156" customWidth="1"/>
    <col min="4" max="4" width="18" style="156" customWidth="1"/>
    <col min="5" max="5" width="16.6640625" style="156" customWidth="1"/>
    <col min="6" max="6" width="18.83203125" style="156" customWidth="1"/>
    <col min="7" max="8" width="12.83203125" style="156" customWidth="1"/>
    <col min="9" max="9" width="13.83203125" style="156" customWidth="1"/>
    <col min="10" max="16384" width="9.33203125" style="156"/>
  </cols>
  <sheetData>
    <row r="1" spans="1:6">
      <c r="A1" s="327" t="s">
        <v>523</v>
      </c>
      <c r="B1" s="327"/>
      <c r="C1" s="327"/>
      <c r="D1" s="327"/>
      <c r="E1" s="327"/>
      <c r="F1" s="327"/>
    </row>
    <row r="2" spans="1:6" ht="24.75" customHeight="1">
      <c r="A2" s="325" t="s">
        <v>401</v>
      </c>
      <c r="B2" s="325"/>
      <c r="C2" s="325"/>
      <c r="D2" s="325"/>
      <c r="E2" s="325"/>
      <c r="F2" s="325"/>
    </row>
    <row r="3" spans="1:6" ht="23.25" customHeight="1" thickBot="1">
      <c r="A3" s="92"/>
      <c r="B3" s="89"/>
      <c r="C3" s="89"/>
      <c r="D3" s="89"/>
      <c r="E3" s="89"/>
      <c r="F3" s="181" t="s">
        <v>360</v>
      </c>
    </row>
    <row r="4" spans="1:6" s="158" customFormat="1" ht="48.75" customHeight="1" thickBot="1">
      <c r="A4" s="97" t="s">
        <v>402</v>
      </c>
      <c r="B4" s="98" t="s">
        <v>362</v>
      </c>
      <c r="C4" s="98" t="s">
        <v>363</v>
      </c>
      <c r="D4" s="98" t="str">
        <f>+'[1]6.sz.mell.'!D3</f>
        <v>Felhasználás   2016. XII. 31-ig</v>
      </c>
      <c r="E4" s="98" t="str">
        <f>+'[1]6.sz.mell.'!E3</f>
        <v>2017. évi előirányzat</v>
      </c>
      <c r="F4" s="182" t="str">
        <f>+CONCATENATE(LEFT([1]ÖSSZEFÜGGÉSEK!A5,4),". utáni szükséglet ",CHAR(10),"")</f>
        <v xml:space="preserve">2017. utáni szükséglet 
</v>
      </c>
    </row>
    <row r="5" spans="1:6" s="89" customFormat="1" ht="15" customHeight="1" thickBot="1">
      <c r="A5" s="159" t="s">
        <v>5</v>
      </c>
      <c r="B5" s="160" t="s">
        <v>6</v>
      </c>
      <c r="C5" s="160" t="s">
        <v>276</v>
      </c>
      <c r="D5" s="160" t="s">
        <v>277</v>
      </c>
      <c r="E5" s="160" t="s">
        <v>364</v>
      </c>
      <c r="F5" s="183" t="s">
        <v>365</v>
      </c>
    </row>
    <row r="6" spans="1:6" ht="15.95" customHeight="1">
      <c r="A6" s="184" t="s">
        <v>403</v>
      </c>
      <c r="B6" s="185">
        <v>1000</v>
      </c>
      <c r="C6" s="186" t="s">
        <v>367</v>
      </c>
      <c r="D6" s="185"/>
      <c r="E6" s="185">
        <v>1000</v>
      </c>
      <c r="F6" s="187">
        <f t="shared" ref="F6:F12" si="0">B6-D6-E6</f>
        <v>0</v>
      </c>
    </row>
    <row r="7" spans="1:6" ht="15.95" customHeight="1">
      <c r="A7" s="184" t="s">
        <v>404</v>
      </c>
      <c r="B7" s="185">
        <v>15954</v>
      </c>
      <c r="C7" s="186" t="s">
        <v>367</v>
      </c>
      <c r="D7" s="185"/>
      <c r="E7" s="185">
        <v>15954</v>
      </c>
      <c r="F7" s="187">
        <f t="shared" si="0"/>
        <v>0</v>
      </c>
    </row>
    <row r="8" spans="1:6" ht="15.95" customHeight="1">
      <c r="A8" s="184"/>
      <c r="B8" s="185"/>
      <c r="C8" s="186"/>
      <c r="D8" s="185"/>
      <c r="E8" s="185"/>
      <c r="F8" s="187">
        <f t="shared" si="0"/>
        <v>0</v>
      </c>
    </row>
    <row r="9" spans="1:6" ht="15.95" customHeight="1">
      <c r="A9" s="184"/>
      <c r="B9" s="185"/>
      <c r="C9" s="186"/>
      <c r="D9" s="185"/>
      <c r="E9" s="185"/>
      <c r="F9" s="187">
        <f t="shared" si="0"/>
        <v>0</v>
      </c>
    </row>
    <row r="10" spans="1:6" ht="15.95" customHeight="1">
      <c r="A10" s="184"/>
      <c r="B10" s="185"/>
      <c r="C10" s="186"/>
      <c r="D10" s="185"/>
      <c r="E10" s="185"/>
      <c r="F10" s="187">
        <f t="shared" si="0"/>
        <v>0</v>
      </c>
    </row>
    <row r="11" spans="1:6" ht="15.95" customHeight="1">
      <c r="A11" s="184"/>
      <c r="B11" s="185"/>
      <c r="C11" s="186"/>
      <c r="D11" s="185"/>
      <c r="E11" s="185"/>
      <c r="F11" s="187">
        <f t="shared" si="0"/>
        <v>0</v>
      </c>
    </row>
    <row r="12" spans="1:6" ht="15.95" customHeight="1" thickBot="1">
      <c r="A12" s="188"/>
      <c r="B12" s="189"/>
      <c r="C12" s="190"/>
      <c r="D12" s="189"/>
      <c r="E12" s="189"/>
      <c r="F12" s="191">
        <f t="shared" si="0"/>
        <v>0</v>
      </c>
    </row>
    <row r="13" spans="1:6" s="179" customFormat="1" ht="18" customHeight="1" thickBot="1">
      <c r="A13" s="175" t="s">
        <v>400</v>
      </c>
      <c r="B13" s="192">
        <v>16954</v>
      </c>
      <c r="C13" s="193"/>
      <c r="D13" s="192">
        <v>0</v>
      </c>
      <c r="E13" s="192">
        <v>16954</v>
      </c>
      <c r="F13" s="194">
        <f>SUM(F6:F12)</f>
        <v>0</v>
      </c>
    </row>
  </sheetData>
  <mergeCells count="2">
    <mergeCell ref="A2:F2"/>
    <mergeCell ref="A1:F1"/>
  </mergeCells>
  <printOptions horizontalCentered="1"/>
  <pageMargins left="0.78740157480314965" right="0.78740157480314965" top="1.2204724409448819" bottom="0.98425196850393704" header="0.78740157480314965" footer="0.78740157480314965"/>
  <pageSetup paperSize="9" scale="95" orientation="landscape" r:id="rId1"/>
  <headerFooter alignWithMargins="0">
    <oddHeader xml:space="preserve">&amp;R&amp;"Times New Roman CE,Félkövér dőlt"&amp;12 &amp;11 8. melléklet&amp;"Times New Roman CE,Normál"&amp;10
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26</vt:i4>
      </vt:variant>
    </vt:vector>
  </HeadingPairs>
  <TitlesOfParts>
    <vt:vector size="49" baseType="lpstr">
      <vt:lpstr>Előlap</vt:lpstr>
      <vt:lpstr>1.1.sz.mell.</vt:lpstr>
      <vt:lpstr>1.2.sz.mell.</vt:lpstr>
      <vt:lpstr>1.3.sz.mell.</vt:lpstr>
      <vt:lpstr>1.4.sz.mell.</vt:lpstr>
      <vt:lpstr>2.1.sz.mell  </vt:lpstr>
      <vt:lpstr>2.2.sz.mell  </vt:lpstr>
      <vt:lpstr>6.sz.mell.</vt:lpstr>
      <vt:lpstr>7.sz.mell.</vt:lpstr>
      <vt:lpstr>9.1. sz. mell ÖNK</vt:lpstr>
      <vt:lpstr>9.1.1. sz. mell ÖNK</vt:lpstr>
      <vt:lpstr>9.2. sz. mell HIV</vt:lpstr>
      <vt:lpstr>9.2.1. sz. mell HIV</vt:lpstr>
      <vt:lpstr>9.2.3. sz. mell HIV</vt:lpstr>
      <vt:lpstr>9.3. sz. mell GAM</vt:lpstr>
      <vt:lpstr>9.3.1. sz. mell GAM</vt:lpstr>
      <vt:lpstr>9.4. sz. mell ILMKS</vt:lpstr>
      <vt:lpstr>9.4.1. sz. mell ILMKS</vt:lpstr>
      <vt:lpstr>9.4.2. sz. mell ILMKS</vt:lpstr>
      <vt:lpstr>9.5. sz. mell OVI</vt:lpstr>
      <vt:lpstr>9.5.1. sz. mell OVI</vt:lpstr>
      <vt:lpstr>9.6. sz. mell CSSK</vt:lpstr>
      <vt:lpstr>9.6.1. sz. mell CSSK</vt:lpstr>
      <vt:lpstr>'1.1.sz.mell.'!Nyomtatási_cím</vt:lpstr>
      <vt:lpstr>'1.2.sz.mell.'!Nyomtatási_cím</vt:lpstr>
      <vt:lpstr>'1.3.sz.mell.'!Nyomtatási_cím</vt:lpstr>
      <vt:lpstr>'1.4.sz.mell.'!Nyomtatási_cím</vt:lpstr>
      <vt:lpstr>'9.1. sz. mell ÖNK'!Nyomtatási_cím</vt:lpstr>
      <vt:lpstr>'9.1.1. sz. mell ÖNK'!Nyomtatási_cím</vt:lpstr>
      <vt:lpstr>'9.2. sz. mell HIV'!Nyomtatási_cím</vt:lpstr>
      <vt:lpstr>'9.2.1. sz. mell HIV'!Nyomtatási_cím</vt:lpstr>
      <vt:lpstr>'9.2.3. sz. mell HIV'!Nyomtatási_cím</vt:lpstr>
      <vt:lpstr>'9.3. sz. mell GAM'!Nyomtatási_cím</vt:lpstr>
      <vt:lpstr>'9.3.1. sz. mell GAM'!Nyomtatási_cím</vt:lpstr>
      <vt:lpstr>'9.4. sz. mell ILMKS'!Nyomtatási_cím</vt:lpstr>
      <vt:lpstr>'9.4.1. sz. mell ILMKS'!Nyomtatási_cím</vt:lpstr>
      <vt:lpstr>'9.4.2. sz. mell ILMKS'!Nyomtatási_cím</vt:lpstr>
      <vt:lpstr>'9.5. sz. mell OVI'!Nyomtatási_cím</vt:lpstr>
      <vt:lpstr>'9.5.1. sz. mell OVI'!Nyomtatási_cím</vt:lpstr>
      <vt:lpstr>'9.6. sz. mell CSSK'!Nyomtatási_cím</vt:lpstr>
      <vt:lpstr>'9.6.1. sz. mell CSSK'!Nyomtatási_cím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Kulcsár Margó</dc:creator>
  <cp:lastModifiedBy>margo</cp:lastModifiedBy>
  <cp:lastPrinted>2017-06-23T09:07:12Z</cp:lastPrinted>
  <dcterms:created xsi:type="dcterms:W3CDTF">2017-06-23T06:59:11Z</dcterms:created>
  <dcterms:modified xsi:type="dcterms:W3CDTF">2017-07-04T13:02:36Z</dcterms:modified>
</cp:coreProperties>
</file>